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na Zajíčková\Documents\20049 Zahajská Litomyšl\"/>
    </mc:Choice>
  </mc:AlternateContent>
  <bookViews>
    <workbookView xWindow="0" yWindow="0" windowWidth="0" windowHeight="0"/>
  </bookViews>
  <sheets>
    <sheet name="Rekapitulace stavby" sheetId="1" r:id="rId1"/>
    <sheet name="SO 001 - Všeobecné položky " sheetId="2" r:id="rId2"/>
    <sheet name="SO 100 - Chodníky, sjezdy" sheetId="3" r:id="rId3"/>
    <sheet name="SO 400 - Veřejné osvětlení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001 - Všeobecné položky '!$C$116:$K$126</definedName>
    <definedName name="_xlnm.Print_Area" localSheetId="1">'SO 001 - Všeobecné položky '!$C$4:$J$76,'SO 001 - Všeobecné položky '!$C$82:$J$98,'SO 001 - Všeobecné položky '!$C$104:$K$126</definedName>
    <definedName name="_xlnm.Print_Titles" localSheetId="1">'SO 001 - Všeobecné položky '!$116:$116</definedName>
    <definedName name="_xlnm._FilterDatabase" localSheetId="2" hidden="1">'SO 100 - Chodníky, sjezdy'!$C$127:$K$771</definedName>
    <definedName name="_xlnm.Print_Area" localSheetId="2">'SO 100 - Chodníky, sjezdy'!$C$4:$J$76,'SO 100 - Chodníky, sjezdy'!$C$82:$J$109,'SO 100 - Chodníky, sjezdy'!$C$115:$K$771</definedName>
    <definedName name="_xlnm.Print_Titles" localSheetId="2">'SO 100 - Chodníky, sjezdy'!$127:$127</definedName>
    <definedName name="_xlnm._FilterDatabase" localSheetId="3" hidden="1">'SO 400 - Veřejné osvětlení'!$C$117:$K$121</definedName>
    <definedName name="_xlnm.Print_Area" localSheetId="3">'SO 400 - Veřejné osvětlení'!$C$4:$J$76,'SO 400 - Veřejné osvětlení'!$C$82:$J$99,'SO 400 - Veřejné osvětlení'!$C$105:$K$121</definedName>
    <definedName name="_xlnm.Print_Titles" localSheetId="3">'SO 400 - Veřejné osvětlení'!$117:$117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3" r="J37"/>
  <c r="J36"/>
  <c i="1" r="AY96"/>
  <c i="3" r="J35"/>
  <c i="1" r="AX96"/>
  <c i="3" r="BI770"/>
  <c r="BH770"/>
  <c r="BG770"/>
  <c r="BF770"/>
  <c r="T770"/>
  <c r="T769"/>
  <c r="R770"/>
  <c r="R769"/>
  <c r="P770"/>
  <c r="P769"/>
  <c r="BI766"/>
  <c r="BH766"/>
  <c r="BG766"/>
  <c r="BF766"/>
  <c r="T766"/>
  <c r="T765"/>
  <c r="T764"/>
  <c r="R766"/>
  <c r="R765"/>
  <c r="R764"/>
  <c r="P766"/>
  <c r="P765"/>
  <c r="P764"/>
  <c r="BI763"/>
  <c r="BH763"/>
  <c r="BG763"/>
  <c r="BF763"/>
  <c r="T763"/>
  <c r="T762"/>
  <c r="R763"/>
  <c r="R762"/>
  <c r="P763"/>
  <c r="P762"/>
  <c r="BI760"/>
  <c r="BH760"/>
  <c r="BG760"/>
  <c r="BF760"/>
  <c r="T760"/>
  <c r="R760"/>
  <c r="P760"/>
  <c r="BI756"/>
  <c r="BH756"/>
  <c r="BG756"/>
  <c r="BF756"/>
  <c r="T756"/>
  <c r="R756"/>
  <c r="P756"/>
  <c r="BI751"/>
  <c r="BH751"/>
  <c r="BG751"/>
  <c r="BF751"/>
  <c r="T751"/>
  <c r="R751"/>
  <c r="P751"/>
  <c r="BI749"/>
  <c r="BH749"/>
  <c r="BG749"/>
  <c r="BF749"/>
  <c r="T749"/>
  <c r="R749"/>
  <c r="P749"/>
  <c r="BI741"/>
  <c r="BH741"/>
  <c r="BG741"/>
  <c r="BF741"/>
  <c r="T741"/>
  <c r="R741"/>
  <c r="P741"/>
  <c r="BI737"/>
  <c r="BH737"/>
  <c r="BG737"/>
  <c r="BF737"/>
  <c r="T737"/>
  <c r="R737"/>
  <c r="P737"/>
  <c r="BI735"/>
  <c r="BH735"/>
  <c r="BG735"/>
  <c r="BF735"/>
  <c r="T735"/>
  <c r="R735"/>
  <c r="P735"/>
  <c r="BI727"/>
  <c r="BH727"/>
  <c r="BG727"/>
  <c r="BF727"/>
  <c r="T727"/>
  <c r="R727"/>
  <c r="P727"/>
  <c r="BI719"/>
  <c r="BH719"/>
  <c r="BG719"/>
  <c r="BF719"/>
  <c r="T719"/>
  <c r="R719"/>
  <c r="P719"/>
  <c r="BI713"/>
  <c r="BH713"/>
  <c r="BG713"/>
  <c r="BF713"/>
  <c r="T713"/>
  <c r="R713"/>
  <c r="P713"/>
  <c r="BI710"/>
  <c r="BH710"/>
  <c r="BG710"/>
  <c r="BF710"/>
  <c r="T710"/>
  <c r="R710"/>
  <c r="P710"/>
  <c r="BI707"/>
  <c r="BH707"/>
  <c r="BG707"/>
  <c r="BF707"/>
  <c r="T707"/>
  <c r="R707"/>
  <c r="P707"/>
  <c r="BI701"/>
  <c r="BH701"/>
  <c r="BG701"/>
  <c r="BF701"/>
  <c r="T701"/>
  <c r="R701"/>
  <c r="P701"/>
  <c r="BI698"/>
  <c r="BH698"/>
  <c r="BG698"/>
  <c r="BF698"/>
  <c r="T698"/>
  <c r="R698"/>
  <c r="P698"/>
  <c r="BI690"/>
  <c r="BH690"/>
  <c r="BG690"/>
  <c r="BF690"/>
  <c r="T690"/>
  <c r="R690"/>
  <c r="P690"/>
  <c r="BI688"/>
  <c r="BH688"/>
  <c r="BG688"/>
  <c r="BF688"/>
  <c r="T688"/>
  <c r="R688"/>
  <c r="P688"/>
  <c r="BI682"/>
  <c r="BH682"/>
  <c r="BG682"/>
  <c r="BF682"/>
  <c r="T682"/>
  <c r="R682"/>
  <c r="P682"/>
  <c r="BI681"/>
  <c r="BH681"/>
  <c r="BG681"/>
  <c r="BF681"/>
  <c r="T681"/>
  <c r="R681"/>
  <c r="P681"/>
  <c r="BI678"/>
  <c r="BH678"/>
  <c r="BG678"/>
  <c r="BF678"/>
  <c r="T678"/>
  <c r="R678"/>
  <c r="P678"/>
  <c r="BI677"/>
  <c r="BH677"/>
  <c r="BG677"/>
  <c r="BF677"/>
  <c r="T677"/>
  <c r="R677"/>
  <c r="P677"/>
  <c r="BI674"/>
  <c r="BH674"/>
  <c r="BG674"/>
  <c r="BF674"/>
  <c r="T674"/>
  <c r="R674"/>
  <c r="P674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4"/>
  <c r="BH664"/>
  <c r="BG664"/>
  <c r="BF664"/>
  <c r="T664"/>
  <c r="R664"/>
  <c r="P664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7"/>
  <c r="BH657"/>
  <c r="BG657"/>
  <c r="BF657"/>
  <c r="T657"/>
  <c r="R657"/>
  <c r="P657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7"/>
  <c r="BH647"/>
  <c r="BG647"/>
  <c r="BF647"/>
  <c r="T647"/>
  <c r="R647"/>
  <c r="P647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39"/>
  <c r="BH639"/>
  <c r="BG639"/>
  <c r="BF639"/>
  <c r="T639"/>
  <c r="R639"/>
  <c r="P639"/>
  <c r="BI637"/>
  <c r="BH637"/>
  <c r="BG637"/>
  <c r="BF637"/>
  <c r="T637"/>
  <c r="R637"/>
  <c r="P637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1"/>
  <c r="BH601"/>
  <c r="BG601"/>
  <c r="BF601"/>
  <c r="T601"/>
  <c r="R601"/>
  <c r="P601"/>
  <c r="BI594"/>
  <c r="BH594"/>
  <c r="BG594"/>
  <c r="BF594"/>
  <c r="T594"/>
  <c r="R594"/>
  <c r="P594"/>
  <c r="BI589"/>
  <c r="BH589"/>
  <c r="BG589"/>
  <c r="BF589"/>
  <c r="T589"/>
  <c r="R589"/>
  <c r="P589"/>
  <c r="BI587"/>
  <c r="BH587"/>
  <c r="BG587"/>
  <c r="BF587"/>
  <c r="T587"/>
  <c r="R587"/>
  <c r="P587"/>
  <c r="BI539"/>
  <c r="BH539"/>
  <c r="BG539"/>
  <c r="BF539"/>
  <c r="T539"/>
  <c r="R539"/>
  <c r="P539"/>
  <c r="BI522"/>
  <c r="BH522"/>
  <c r="BG522"/>
  <c r="BF522"/>
  <c r="T522"/>
  <c r="R522"/>
  <c r="P522"/>
  <c r="BI518"/>
  <c r="BH518"/>
  <c r="BG518"/>
  <c r="BF518"/>
  <c r="T518"/>
  <c r="R518"/>
  <c r="P518"/>
  <c r="BI497"/>
  <c r="BH497"/>
  <c r="BG497"/>
  <c r="BF497"/>
  <c r="T497"/>
  <c r="R497"/>
  <c r="P497"/>
  <c r="BI486"/>
  <c r="BH486"/>
  <c r="BG486"/>
  <c r="BF486"/>
  <c r="T486"/>
  <c r="R486"/>
  <c r="P486"/>
  <c r="BI437"/>
  <c r="BH437"/>
  <c r="BG437"/>
  <c r="BF437"/>
  <c r="T437"/>
  <c r="R437"/>
  <c r="P437"/>
  <c r="BI416"/>
  <c r="BH416"/>
  <c r="BG416"/>
  <c r="BF416"/>
  <c r="T416"/>
  <c r="R416"/>
  <c r="P416"/>
  <c r="BI411"/>
  <c r="BH411"/>
  <c r="BG411"/>
  <c r="BF411"/>
  <c r="T411"/>
  <c r="R411"/>
  <c r="P411"/>
  <c r="BI406"/>
  <c r="BH406"/>
  <c r="BG406"/>
  <c r="BF406"/>
  <c r="T406"/>
  <c r="R406"/>
  <c r="P406"/>
  <c r="BI404"/>
  <c r="BH404"/>
  <c r="BG404"/>
  <c r="BF404"/>
  <c r="T404"/>
  <c r="R404"/>
  <c r="P404"/>
  <c r="BI400"/>
  <c r="BH400"/>
  <c r="BG400"/>
  <c r="BF400"/>
  <c r="T400"/>
  <c r="T391"/>
  <c r="R400"/>
  <c r="R391"/>
  <c r="P400"/>
  <c r="P391"/>
  <c r="BI392"/>
  <c r="BH392"/>
  <c r="BG392"/>
  <c r="BF392"/>
  <c r="T392"/>
  <c r="R392"/>
  <c r="P392"/>
  <c r="BI388"/>
  <c r="BH388"/>
  <c r="BG388"/>
  <c r="BF388"/>
  <c r="T388"/>
  <c r="T387"/>
  <c r="R388"/>
  <c r="R387"/>
  <c r="P388"/>
  <c r="P387"/>
  <c r="BI378"/>
  <c r="BH378"/>
  <c r="BG378"/>
  <c r="BF378"/>
  <c r="T378"/>
  <c r="R378"/>
  <c r="P378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3"/>
  <c r="BH363"/>
  <c r="BG363"/>
  <c r="BF363"/>
  <c r="T363"/>
  <c r="R363"/>
  <c r="P363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5"/>
  <c r="BH335"/>
  <c r="BG335"/>
  <c r="BF335"/>
  <c r="T335"/>
  <c r="R335"/>
  <c r="P335"/>
  <c r="BI329"/>
  <c r="BH329"/>
  <c r="BG329"/>
  <c r="BF329"/>
  <c r="T329"/>
  <c r="R329"/>
  <c r="P329"/>
  <c r="BI306"/>
  <c r="BH306"/>
  <c r="BG306"/>
  <c r="BF306"/>
  <c r="T306"/>
  <c r="R306"/>
  <c r="P306"/>
  <c r="BI291"/>
  <c r="BH291"/>
  <c r="BG291"/>
  <c r="BF291"/>
  <c r="T291"/>
  <c r="R291"/>
  <c r="P291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0"/>
  <c r="BH260"/>
  <c r="BG260"/>
  <c r="BF260"/>
  <c r="T260"/>
  <c r="R260"/>
  <c r="P260"/>
  <c r="BI248"/>
  <c r="BH248"/>
  <c r="BG248"/>
  <c r="BF248"/>
  <c r="T248"/>
  <c r="R248"/>
  <c r="P248"/>
  <c r="BI223"/>
  <c r="BH223"/>
  <c r="BG223"/>
  <c r="BF223"/>
  <c r="T223"/>
  <c r="R223"/>
  <c r="P223"/>
  <c r="BI193"/>
  <c r="BH193"/>
  <c r="BG193"/>
  <c r="BF193"/>
  <c r="T193"/>
  <c r="R193"/>
  <c r="P193"/>
  <c r="BI178"/>
  <c r="BH178"/>
  <c r="BG178"/>
  <c r="BF178"/>
  <c r="T178"/>
  <c r="R178"/>
  <c r="P178"/>
  <c r="BI170"/>
  <c r="BH170"/>
  <c r="BG170"/>
  <c r="BF170"/>
  <c r="T170"/>
  <c r="R170"/>
  <c r="P170"/>
  <c r="BI166"/>
  <c r="BH166"/>
  <c r="BG166"/>
  <c r="BF166"/>
  <c r="T166"/>
  <c r="R166"/>
  <c r="P166"/>
  <c r="BI137"/>
  <c r="BH137"/>
  <c r="BG137"/>
  <c r="BF137"/>
  <c r="T137"/>
  <c r="R137"/>
  <c r="P137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2" r="J37"/>
  <c r="J36"/>
  <c i="1" r="AY95"/>
  <c i="2" r="J35"/>
  <c i="1" r="AX95"/>
  <c i="2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1" r="L90"/>
  <c r="AM90"/>
  <c r="AM89"/>
  <c r="L89"/>
  <c r="AM87"/>
  <c r="L87"/>
  <c r="L85"/>
  <c r="L84"/>
  <c i="4" r="BK121"/>
  <c r="J121"/>
  <c i="3" r="BK756"/>
  <c r="BK741"/>
  <c r="BK698"/>
  <c r="BK688"/>
  <c r="J682"/>
  <c r="J674"/>
  <c r="BK671"/>
  <c r="BK665"/>
  <c r="J661"/>
  <c r="BK660"/>
  <c r="BK650"/>
  <c r="BK644"/>
  <c r="J642"/>
  <c r="BK639"/>
  <c r="J637"/>
  <c r="BK608"/>
  <c r="J606"/>
  <c r="J604"/>
  <c r="BK601"/>
  <c r="BK594"/>
  <c r="BK589"/>
  <c r="BK587"/>
  <c r="J353"/>
  <c r="BK344"/>
  <c r="BK342"/>
  <c r="BK280"/>
  <c r="J275"/>
  <c r="J193"/>
  <c r="J170"/>
  <c r="BK131"/>
  <c i="2" r="J126"/>
  <c r="BK122"/>
  <c r="BK121"/>
  <c r="J120"/>
  <c i="1" r="AS94"/>
  <c i="3" r="BK770"/>
  <c r="J770"/>
  <c r="BK766"/>
  <c r="J766"/>
  <c r="BK763"/>
  <c r="J763"/>
  <c r="BK760"/>
  <c r="J760"/>
  <c r="J751"/>
  <c r="J749"/>
  <c r="J741"/>
  <c r="BK735"/>
  <c r="BK727"/>
  <c r="BK719"/>
  <c r="J713"/>
  <c r="J690"/>
  <c r="BK682"/>
  <c r="BK681"/>
  <c r="J678"/>
  <c r="BK677"/>
  <c r="BK668"/>
  <c r="J662"/>
  <c r="J660"/>
  <c r="BK659"/>
  <c r="J657"/>
  <c r="BK656"/>
  <c r="BK652"/>
  <c r="J647"/>
  <c r="J646"/>
  <c r="J644"/>
  <c r="BK637"/>
  <c r="J594"/>
  <c r="J587"/>
  <c r="J539"/>
  <c r="J497"/>
  <c r="J411"/>
  <c r="J392"/>
  <c r="J388"/>
  <c r="J373"/>
  <c r="BK366"/>
  <c r="BK363"/>
  <c r="J342"/>
  <c r="BK329"/>
  <c r="J291"/>
  <c r="J280"/>
  <c r="BK275"/>
  <c r="J260"/>
  <c r="J248"/>
  <c r="BK178"/>
  <c r="BK170"/>
  <c r="BK166"/>
  <c r="J166"/>
  <c r="BK137"/>
  <c i="2" r="BK124"/>
  <c r="BK123"/>
  <c r="BK120"/>
  <c i="3" r="J756"/>
  <c r="BK749"/>
  <c r="BK737"/>
  <c r="J727"/>
  <c r="J719"/>
  <c r="BK713"/>
  <c r="J710"/>
  <c r="J707"/>
  <c r="J701"/>
  <c r="J698"/>
  <c r="BK690"/>
  <c r="J688"/>
  <c r="BK674"/>
  <c r="J671"/>
  <c r="J668"/>
  <c r="J665"/>
  <c r="BK664"/>
  <c r="BK661"/>
  <c r="J659"/>
  <c r="BK657"/>
  <c r="J656"/>
  <c r="J654"/>
  <c r="BK606"/>
  <c r="J589"/>
  <c r="BK539"/>
  <c r="BK522"/>
  <c r="BK518"/>
  <c r="BK497"/>
  <c r="J486"/>
  <c r="BK437"/>
  <c r="J416"/>
  <c r="BK411"/>
  <c r="J406"/>
  <c r="J404"/>
  <c r="J400"/>
  <c r="BK392"/>
  <c r="BK388"/>
  <c r="J378"/>
  <c r="J371"/>
  <c r="BK358"/>
  <c r="J356"/>
  <c r="BK353"/>
  <c r="BK345"/>
  <c r="J344"/>
  <c r="J340"/>
  <c r="BK335"/>
  <c r="J329"/>
  <c r="BK306"/>
  <c r="BK291"/>
  <c r="BK271"/>
  <c r="BK248"/>
  <c r="J223"/>
  <c r="J137"/>
  <c i="2" r="BK125"/>
  <c r="J122"/>
  <c r="J121"/>
  <c r="J119"/>
  <c i="3" r="BK751"/>
  <c r="J737"/>
  <c r="J735"/>
  <c r="BK710"/>
  <c r="BK707"/>
  <c r="BK701"/>
  <c r="J681"/>
  <c r="BK678"/>
  <c r="J677"/>
  <c r="J664"/>
  <c r="BK662"/>
  <c r="BK654"/>
  <c r="J652"/>
  <c r="J650"/>
  <c r="BK647"/>
  <c r="BK646"/>
  <c r="BK642"/>
  <c r="J639"/>
  <c r="J608"/>
  <c r="BK604"/>
  <c r="J601"/>
  <c r="J522"/>
  <c r="J518"/>
  <c r="BK486"/>
  <c r="J437"/>
  <c r="BK416"/>
  <c r="BK406"/>
  <c r="BK404"/>
  <c r="BK400"/>
  <c r="BK378"/>
  <c r="BK373"/>
  <c r="BK371"/>
  <c r="J366"/>
  <c r="J363"/>
  <c r="J358"/>
  <c r="BK356"/>
  <c r="J345"/>
  <c r="BK340"/>
  <c r="J335"/>
  <c r="J306"/>
  <c r="J271"/>
  <c r="BK260"/>
  <c r="BK223"/>
  <c r="BK193"/>
  <c r="J178"/>
  <c r="J131"/>
  <c i="2" r="BK126"/>
  <c r="J125"/>
  <c r="J124"/>
  <c r="J123"/>
  <c r="BK119"/>
  <c i="4" r="F36"/>
  <c i="1" r="BC97"/>
  <c i="4" r="F37"/>
  <c i="1" r="BD97"/>
  <c i="4" r="J34"/>
  <c i="1" r="AW97"/>
  <c i="4" r="F35"/>
  <c i="1" r="BB97"/>
  <c i="2" l="1" r="BK118"/>
  <c r="BK117"/>
  <c r="J117"/>
  <c i="3" r="R130"/>
  <c r="BK718"/>
  <c r="J718"/>
  <c r="J104"/>
  <c i="2" r="P118"/>
  <c r="P117"/>
  <c i="1" r="AU95"/>
  <c i="3" r="P130"/>
  <c r="P403"/>
  <c r="T718"/>
  <c i="2" r="T118"/>
  <c r="T117"/>
  <c i="3" r="BK130"/>
  <c r="BK403"/>
  <c r="J403"/>
  <c r="J101"/>
  <c r="R403"/>
  <c i="2" r="R118"/>
  <c r="R117"/>
  <c i="3" r="T130"/>
  <c r="T403"/>
  <c r="BK641"/>
  <c r="J641"/>
  <c r="J102"/>
  <c r="P641"/>
  <c r="R641"/>
  <c r="T641"/>
  <c r="BK649"/>
  <c r="J649"/>
  <c r="J103"/>
  <c r="P649"/>
  <c r="R649"/>
  <c r="T649"/>
  <c r="P718"/>
  <c r="R718"/>
  <c i="2" r="J89"/>
  <c r="E107"/>
  <c r="BE120"/>
  <c i="3" r="J89"/>
  <c r="F92"/>
  <c r="BE131"/>
  <c r="BE166"/>
  <c r="BE223"/>
  <c r="BE271"/>
  <c r="BE342"/>
  <c r="BE363"/>
  <c r="BE366"/>
  <c r="BE378"/>
  <c r="BE400"/>
  <c r="BE404"/>
  <c r="BE411"/>
  <c r="BE497"/>
  <c r="BE518"/>
  <c r="BE589"/>
  <c r="BE606"/>
  <c r="BE637"/>
  <c r="BE660"/>
  <c r="BE661"/>
  <c r="BE668"/>
  <c r="BE677"/>
  <c r="BE682"/>
  <c r="BE688"/>
  <c r="BE713"/>
  <c r="BE719"/>
  <c r="BK387"/>
  <c r="J387"/>
  <c r="J99"/>
  <c i="2" r="BE122"/>
  <c r="BE125"/>
  <c r="BE126"/>
  <c i="3" r="E85"/>
  <c r="BE170"/>
  <c r="BE178"/>
  <c r="BE275"/>
  <c r="BE280"/>
  <c r="BE340"/>
  <c r="BE358"/>
  <c r="BE371"/>
  <c r="BE373"/>
  <c r="BE388"/>
  <c r="BE392"/>
  <c r="BE406"/>
  <c r="BE416"/>
  <c r="BE587"/>
  <c r="BE594"/>
  <c r="BE601"/>
  <c r="BE608"/>
  <c r="BE644"/>
  <c r="BE647"/>
  <c r="BE650"/>
  <c r="BE652"/>
  <c r="BE659"/>
  <c r="BE662"/>
  <c r="BE665"/>
  <c r="BE678"/>
  <c r="BE681"/>
  <c r="BE741"/>
  <c r="BE751"/>
  <c i="2" r="F114"/>
  <c r="BE119"/>
  <c r="BE121"/>
  <c i="3" r="BE344"/>
  <c r="BE345"/>
  <c r="BE356"/>
  <c r="BE437"/>
  <c r="BE486"/>
  <c r="BE522"/>
  <c r="BE539"/>
  <c r="BE604"/>
  <c r="BE639"/>
  <c r="BE642"/>
  <c r="BE664"/>
  <c r="BE671"/>
  <c r="BE698"/>
  <c r="BE707"/>
  <c r="BE735"/>
  <c r="BE756"/>
  <c r="BE760"/>
  <c r="BE763"/>
  <c r="BE766"/>
  <c r="BE770"/>
  <c i="2" r="BE123"/>
  <c r="BE124"/>
  <c i="3" r="BE137"/>
  <c r="BE193"/>
  <c r="BE248"/>
  <c r="BE260"/>
  <c r="BE291"/>
  <c r="BE306"/>
  <c r="BE329"/>
  <c r="BE335"/>
  <c r="BE353"/>
  <c r="BE646"/>
  <c r="BE654"/>
  <c r="BE656"/>
  <c r="BE657"/>
  <c r="BE674"/>
  <c r="BE690"/>
  <c r="BE701"/>
  <c r="BE710"/>
  <c r="BE727"/>
  <c r="BE737"/>
  <c r="BE749"/>
  <c r="BK391"/>
  <c r="J391"/>
  <c r="J100"/>
  <c r="BK762"/>
  <c r="J762"/>
  <c r="J105"/>
  <c r="BK765"/>
  <c r="J765"/>
  <c r="J107"/>
  <c r="BK769"/>
  <c r="J769"/>
  <c r="J108"/>
  <c i="4" r="E85"/>
  <c r="J89"/>
  <c r="F92"/>
  <c r="BE121"/>
  <c r="BK120"/>
  <c r="J120"/>
  <c r="J98"/>
  <c i="2" r="F34"/>
  <c i="1" r="BA95"/>
  <c i="2" r="F37"/>
  <c i="1" r="BD95"/>
  <c i="3" r="F35"/>
  <c i="1" r="BB96"/>
  <c i="2" r="F36"/>
  <c i="1" r="BC95"/>
  <c i="3" r="J34"/>
  <c i="1" r="AW96"/>
  <c i="4" r="F34"/>
  <c i="1" r="BA97"/>
  <c i="2" r="J30"/>
  <c i="1" r="AG95"/>
  <c i="3" r="F34"/>
  <c i="1" r="BA96"/>
  <c i="2" r="J34"/>
  <c i="1" r="AW95"/>
  <c i="3" r="F37"/>
  <c i="1" r="BD96"/>
  <c i="2" r="F35"/>
  <c i="1" r="BB95"/>
  <c i="3" r="F36"/>
  <c i="1" r="BC96"/>
  <c i="4" r="J33"/>
  <c i="1" r="AV97"/>
  <c r="AT97"/>
  <c i="3" l="1" r="T129"/>
  <c r="T128"/>
  <c r="BK129"/>
  <c r="J129"/>
  <c r="J97"/>
  <c r="P129"/>
  <c r="P128"/>
  <c i="1" r="AU96"/>
  <c i="3" r="R129"/>
  <c r="R128"/>
  <c i="2" r="J118"/>
  <c r="J97"/>
  <c r="J96"/>
  <c i="3" r="J130"/>
  <c r="J98"/>
  <c r="BK764"/>
  <c r="J764"/>
  <c r="J106"/>
  <c i="4" r="BK119"/>
  <c r="J119"/>
  <c r="J97"/>
  <c i="1" r="AU94"/>
  <c i="4" r="F33"/>
  <c i="1" r="AZ97"/>
  <c r="BC94"/>
  <c r="W32"/>
  <c i="2" r="F33"/>
  <c i="1" r="AZ95"/>
  <c i="3" r="F33"/>
  <c i="1" r="AZ96"/>
  <c i="3" r="J33"/>
  <c i="1" r="AV96"/>
  <c r="AT96"/>
  <c r="BB94"/>
  <c r="W31"/>
  <c r="BA94"/>
  <c r="W30"/>
  <c i="2" r="J33"/>
  <c i="1" r="AV95"/>
  <c r="AT95"/>
  <c r="BD94"/>
  <c r="W33"/>
  <c i="2" l="1" r="J39"/>
  <c i="3" r="BK128"/>
  <c r="J128"/>
  <c r="J96"/>
  <c i="4" r="BK118"/>
  <c r="J118"/>
  <c r="J96"/>
  <c i="1" r="AN95"/>
  <c r="AZ94"/>
  <c r="W29"/>
  <c r="AX94"/>
  <c r="AW94"/>
  <c r="AK30"/>
  <c r="AY94"/>
  <c l="1" r="AV94"/>
  <c r="AK29"/>
  <c i="3" r="J30"/>
  <c i="1" r="AG96"/>
  <c r="AN96"/>
  <c i="4" r="J30"/>
  <c i="1" r="AG97"/>
  <c r="AN97"/>
  <c i="3" l="1" r="J39"/>
  <c i="4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<sst xmlns="http://schemas.openxmlformats.org/spreadsheetml/2006/main">
  <si>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</si>
  <si>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</si>
  <si>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</si>
  <si>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</si>
  <si>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</si>
  <si>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{3be365b2-d546-4fed-a24e-c5adb6cd1323}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</si>
  <si>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</si>
  <si>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</si>
  <si>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</si>
  <si>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</si>
  <si>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</si>
  <si>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</si>
  <si>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</si>
  <si>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</si>
  <si>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</si>
  <si>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</si>
  <si>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</si>
  <si>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Chodníky ul. Zahájská v Litomyšli</t>
  </si>
  <si>
    <t>KSO:</t>
  </si>
  <si>
    <t>CC-CZ:</t>
  </si>
  <si>
    <t>Místo:</t>
  </si>
  <si>
    <t>Litomyšl</t>
  </si>
  <si>
    <t>Datum:</t>
  </si>
  <si>
    <t>15. 7. 2020</t>
  </si>
  <si>
    <t>Zadavatel:</t>
  </si>
  <si>
    <t>IČ:</t>
  </si>
  <si>
    <t>00276944</t>
  </si>
  <si>
    <t xml:space="preserve">Město Litomyšl, Bří Šťastných 1000,  Litomyšl</t>
  </si>
  <si>
    <t>DIČ:</t>
  </si>
  <si>
    <t>Uchazeč:</t>
  </si>
  <si>
    <t>Vyplň údaj</t>
  </si>
  <si>
    <t>Projektant:</t>
  </si>
  <si>
    <t>25292161</t>
  </si>
  <si>
    <t>Prodin a.s., Pardubice</t>
  </si>
  <si>
    <t>CZ25292161</t>
  </si>
  <si>
    <t>True</t>
  </si>
  <si>
    <t>Zpracovatel:</t>
  </si>
  <si>
    <t>Bc. Lenka Ledvinková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</si>
  <si>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</si>
  <si>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</si>
  <si>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</si>
  <si>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</si>
  <si>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</si>
  <si>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</si>
  <si>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</si>
  <si>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</si>
  <si>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</si>
  <si>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</si>
  <si>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</si>
  <si>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</si>
  <si>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</si>
  <si>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</si>
  <si>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</si>
  <si>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</si>
  <si>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</si>
  <si>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</si>
  <si>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</si>
  <si>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</si>
  <si>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</si>
  <si>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</si>
  <si>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</si>
  <si>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</si>
  <si>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</si>
  <si>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</si>
  <si>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</si>
  <si>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</si>
  <si>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</si>
  <si>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</si>
  <si>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</si>
  <si>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</si>
  <si>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</si>
  <si>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</si>
  <si>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</si>
  <si>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</si>
  <si>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</si>
  <si>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</si>
  <si>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</si>
  <si>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</si>
  <si>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</si>
  <si>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</si>
  <si>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</si>
  <si>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</si>
  <si>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</si>
  <si>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</si>
  <si>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</si>
  <si>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Všeobecné položky </t>
  </si>
  <si>
    <t>STA</t>
  </si>
  <si>
    <t>1</t>
  </si>
  <si>
    <t>{6d097a66-f157-4744-9d48-49614d404cf3}</t>
  </si>
  <si>
    <t>2</t>
  </si>
  <si>
    <t>SO 100</t>
  </si>
  <si>
    <t>Chodníky, sjezdy</t>
  </si>
  <si>
    <t>{3f1f20fb-2630-44a9-8962-b6510f68ca44}</t>
  </si>
  <si>
    <t>SO 400</t>
  </si>
  <si>
    <t>Veřejné osvětlení</t>
  </si>
  <si>
    <t>{e753a2c8-0a93-4b1d-9a60-4806a6545e8a}</t>
  </si>
  <si>
    <t>KRYCÍ LIST SOUPISU PRACÍ</t>
  </si>
  <si>
    <t>Objekt:</t>
  </si>
  <si>
    <t xml:space="preserve">SO 001 - Všeobecné položky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</si>
  <si>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</si>
  <si>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</si>
  <si>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</si>
  <si>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</si>
  <si>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</si>
  <si>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</si>
  <si>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</si>
  <si>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</si>
  <si>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</si>
  <si>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</si>
  <si>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</si>
  <si>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</si>
  <si>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</si>
  <si>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</si>
  <si>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</si>
  <si>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</si>
  <si>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</si>
  <si>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</si>
  <si>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</si>
  <si>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</si>
  <si>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</si>
  <si>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</si>
  <si>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</si>
  <si>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</si>
  <si>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012103001</t>
  </si>
  <si>
    <t xml:space="preserve">Geodetické práce před výstavbou - vytyčení stavby </t>
  </si>
  <si>
    <t>soubor</t>
  </si>
  <si>
    <t>1024</t>
  </si>
  <si>
    <t>-787109409</t>
  </si>
  <si>
    <t>012103002</t>
  </si>
  <si>
    <t>Geodetické práce - vytyčení inženýrských sítí</t>
  </si>
  <si>
    <t>1381038124</t>
  </si>
  <si>
    <t>3</t>
  </si>
  <si>
    <t>012203002</t>
  </si>
  <si>
    <t>Geodetické práce při provádění stavby</t>
  </si>
  <si>
    <t>713961933</t>
  </si>
  <si>
    <t>4</t>
  </si>
  <si>
    <t>012303001</t>
  </si>
  <si>
    <t xml:space="preserve">Geodetické práce po výstavbě - zaměření skutečného provedení stavby </t>
  </si>
  <si>
    <t>-1344778282</t>
  </si>
  <si>
    <t>013254001</t>
  </si>
  <si>
    <t>Dokumentace skutečného provedení stavby</t>
  </si>
  <si>
    <t>-394396452</t>
  </si>
  <si>
    <t>6</t>
  </si>
  <si>
    <t>030001001</t>
  </si>
  <si>
    <t>Zařízení staveniště</t>
  </si>
  <si>
    <t xml:space="preserve">soubor </t>
  </si>
  <si>
    <t>1346277653</t>
  </si>
  <si>
    <t>7</t>
  </si>
  <si>
    <t>041403002</t>
  </si>
  <si>
    <t xml:space="preserve">Zajištění stavby  -  DIO</t>
  </si>
  <si>
    <t>68022942</t>
  </si>
  <si>
    <t>8</t>
  </si>
  <si>
    <t>043002001</t>
  </si>
  <si>
    <t xml:space="preserve">Statická zkouška hutnění zemní pláně </t>
  </si>
  <si>
    <t>kus</t>
  </si>
  <si>
    <t>-417813200</t>
  </si>
  <si>
    <t>SO 100 - Chodníky, sjezdy</t>
  </si>
  <si>
    <t xml:space="preserve">HSV -  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</si>
  <si>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</si>
  <si>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</si>
  <si>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</si>
  <si>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</si>
  <si>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</si>
  <si>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</si>
  <si>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  Přesun sutě</t>
  </si>
  <si>
    <t xml:space="preserve">    998 -  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</si>
  <si>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</si>
  <si>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</si>
  <si>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</si>
  <si>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>HSV</t>
  </si>
  <si>
    <t xml:space="preserve">  Práce a dodávky HSV</t>
  </si>
  <si>
    <t>Zemní práce</t>
  </si>
  <si>
    <t>113106131</t>
  </si>
  <si>
    <t>Rozebrání dlažeb z mozaiky komunikací pro pěší strojně pl do 50 m2</t>
  </si>
  <si>
    <t>m2</t>
  </si>
  <si>
    <t>CS ÚRS 2020 01</t>
  </si>
  <si>
    <t>-1307465864</t>
  </si>
  <si>
    <t>P</t>
  </si>
  <si>
    <t>Poznámka k položce:_x000d_
odměřeno z výkresu Situace D.1.1.1..2 a Vzorové příčné řezy D.1.1.1.3</t>
  </si>
  <si>
    <t>VV</t>
  </si>
  <si>
    <t>Mozaiková dlažba bude očištěna a použita zpět na této stavbě.</t>
  </si>
  <si>
    <t>(2,8*1,88)</t>
  </si>
  <si>
    <t>(17,9*0,95)</t>
  </si>
  <si>
    <t>Součet</t>
  </si>
  <si>
    <t>113106144</t>
  </si>
  <si>
    <t>Rozebrání dlažeb ze zámkových dlaždic komunikací pro pěší strojně pl přes 50 m2</t>
  </si>
  <si>
    <t>-1208258230</t>
  </si>
  <si>
    <t xml:space="preserve">(2,0 * 30,5) </t>
  </si>
  <si>
    <t xml:space="preserve">(2,0 * 60,95) </t>
  </si>
  <si>
    <t xml:space="preserve">(16,15 * 1,37) </t>
  </si>
  <si>
    <t xml:space="preserve">(58,25 * 1,90) </t>
  </si>
  <si>
    <t xml:space="preserve">(32,25 * 1,50) </t>
  </si>
  <si>
    <t xml:space="preserve">(11,2 * 1,0) </t>
  </si>
  <si>
    <t xml:space="preserve">(5,70 * 1,02) </t>
  </si>
  <si>
    <t xml:space="preserve">(3,45 * 0,80) </t>
  </si>
  <si>
    <t xml:space="preserve">(9,80 * 1,35) </t>
  </si>
  <si>
    <t xml:space="preserve">(19,10 * 1,00) </t>
  </si>
  <si>
    <t>(21,60 * 0,90)</t>
  </si>
  <si>
    <t xml:space="preserve">(33,00 * 1,00) </t>
  </si>
  <si>
    <t xml:space="preserve">(4,35 * 1,13) </t>
  </si>
  <si>
    <t xml:space="preserve">(13,30 * 1,27) </t>
  </si>
  <si>
    <t xml:space="preserve">(4,90 * 1,66) </t>
  </si>
  <si>
    <t xml:space="preserve">(9,10 * 1,33) </t>
  </si>
  <si>
    <t xml:space="preserve">(36,60 * 1,43) </t>
  </si>
  <si>
    <t xml:space="preserve">(2,55 * 0,92) </t>
  </si>
  <si>
    <t xml:space="preserve">(15,70 * 1,32) </t>
  </si>
  <si>
    <t xml:space="preserve">(7,25 * 1,61) </t>
  </si>
  <si>
    <t xml:space="preserve">(18,60 * 1,33) </t>
  </si>
  <si>
    <t>(15,70 * 1,50)</t>
  </si>
  <si>
    <t xml:space="preserve">(10,80 * 1,40) </t>
  </si>
  <si>
    <t>Mezisoučet</t>
  </si>
  <si>
    <t>"přeskládání"3,5*1,27</t>
  </si>
  <si>
    <t>113106185</t>
  </si>
  <si>
    <t>Rozebrání dlažeb vozovek z drobných kostek s ložem z kameniva strojně pl do 50 m2</t>
  </si>
  <si>
    <t>-1792446922</t>
  </si>
  <si>
    <t>Žulová dlažba bude očištěna a uskladněna dle pokynů investora.</t>
  </si>
  <si>
    <t>(3,1*2,04)</t>
  </si>
  <si>
    <t>113106187</t>
  </si>
  <si>
    <t>Rozebrání dlažeb vozovek ze zámkové dlažby s ložem z kameniva strojně pl do 50 m2</t>
  </si>
  <si>
    <t>-1680333208</t>
  </si>
  <si>
    <t xml:space="preserve">(5,2 * 1,25) </t>
  </si>
  <si>
    <t xml:space="preserve">(4,65 * 1,55) </t>
  </si>
  <si>
    <t xml:space="preserve">(6,8 * 1,90) </t>
  </si>
  <si>
    <t xml:space="preserve">(3,3 * 2,4) </t>
  </si>
  <si>
    <t>(4,95 * 2,8)</t>
  </si>
  <si>
    <t>113107182</t>
  </si>
  <si>
    <t>Odstranění podkladu živičného tl 100 mm strojně pl přes 50 do 200 m2</t>
  </si>
  <si>
    <t>-1691188017</t>
  </si>
  <si>
    <t>sjezd</t>
  </si>
  <si>
    <t>(3,85 * 6,84)</t>
  </si>
  <si>
    <t>(1,5 * 2,45)</t>
  </si>
  <si>
    <t xml:space="preserve">(4,0 * 1,025) </t>
  </si>
  <si>
    <t>(2,8 * 4,91)</t>
  </si>
  <si>
    <t xml:space="preserve">(2,0 * 4,70) </t>
  </si>
  <si>
    <t xml:space="preserve">(4,35 * 0,92) </t>
  </si>
  <si>
    <t xml:space="preserve">(9,00 * 1,05) </t>
  </si>
  <si>
    <t xml:space="preserve">(5,80 * 1,15) </t>
  </si>
  <si>
    <t xml:space="preserve">(3,50 * 1,20) </t>
  </si>
  <si>
    <t xml:space="preserve">(3,15 * 5,67) </t>
  </si>
  <si>
    <t>(2,60 * 5,35)</t>
  </si>
  <si>
    <t>113107223</t>
  </si>
  <si>
    <t>Odstranění podkladu z kameniva drceného tl 300 mm strojně pl přes 200 m2</t>
  </si>
  <si>
    <t>-1996615153</t>
  </si>
  <si>
    <t>tl. 230 mmm</t>
  </si>
  <si>
    <t>tl. 240 mm</t>
  </si>
  <si>
    <t>113107224</t>
  </si>
  <si>
    <t>Odstranění podkladu z kameniva drceného tl 400 mm strojně pl přes 200 m2</t>
  </si>
  <si>
    <t>-522303909</t>
  </si>
  <si>
    <t>"tl. 310 mm"(3,1*2,04)</t>
  </si>
  <si>
    <t>sjezd tl. 310 mm</t>
  </si>
  <si>
    <t>tl. 330 mm</t>
  </si>
  <si>
    <t>113107322</t>
  </si>
  <si>
    <t>Odstranění podkladu z kameniva drceného tl 200 mm strojně pl do 50 m2</t>
  </si>
  <si>
    <t>702837613</t>
  </si>
  <si>
    <t xml:space="preserve">tl. 140 mm   </t>
  </si>
  <si>
    <t xml:space="preserve">(1,0 * 1,11) </t>
  </si>
  <si>
    <t xml:space="preserve">(1,0 * 1,0) </t>
  </si>
  <si>
    <t xml:space="preserve">(1,4 * 1,03) </t>
  </si>
  <si>
    <t xml:space="preserve">(2,0 * 0,80) </t>
  </si>
  <si>
    <t xml:space="preserve">(1,2 * 0,75) </t>
  </si>
  <si>
    <t xml:space="preserve">(1,25 * 0,64) </t>
  </si>
  <si>
    <t xml:space="preserve">(2,00 * 1,35) </t>
  </si>
  <si>
    <t xml:space="preserve">(15,15 * 0,59) </t>
  </si>
  <si>
    <t>9</t>
  </si>
  <si>
    <t>113107331</t>
  </si>
  <si>
    <t>Odstranění podkladu z betonu prostého tl 150 mm strojně pl do 50 m2</t>
  </si>
  <si>
    <t>1424648487</t>
  </si>
  <si>
    <t>10</t>
  </si>
  <si>
    <t>113107332</t>
  </si>
  <si>
    <t>Odstranění podkladu z betonu prostého tl 300 mm strojně pl do 50 m2</t>
  </si>
  <si>
    <t>930770301</t>
  </si>
  <si>
    <t xml:space="preserve">Vybourání bet. přídlažby 0,25/0,5 m </t>
  </si>
  <si>
    <t>(13,8 + 1 + 2 + 1,3 + 1,1 + 1 + 1 + 1 + 1,1 + 1,1 + 1,1 + 1,2 + 1,2 + 1,3 + 1,3 + 1,3 + 1,3) * 0,25</t>
  </si>
  <si>
    <t>11</t>
  </si>
  <si>
    <t>113154114</t>
  </si>
  <si>
    <t>Frézování živičného krytu tl 100 mm pruh š 0,5 m pl do 500 m2 bez překážek v trase</t>
  </si>
  <si>
    <t>972041385</t>
  </si>
  <si>
    <t xml:space="preserve">(0,75 * 3,88) </t>
  </si>
  <si>
    <t xml:space="preserve">(1,25 * 1,72) </t>
  </si>
  <si>
    <t>12</t>
  </si>
  <si>
    <t>113202111</t>
  </si>
  <si>
    <t>Vytrhání obrub krajníků obrubníků stojatých</t>
  </si>
  <si>
    <t>m</t>
  </si>
  <si>
    <t>1273456336</t>
  </si>
  <si>
    <t>Žulové krajníky budou očištěna a použita zpět na této stavbě, přebytek bude odvezen na místo určené investorem</t>
  </si>
  <si>
    <t xml:space="preserve">Vybourání kamenného krajníku KS3                                                                                          </t>
  </si>
  <si>
    <t>(2,5 + 6,35 + 1 + 7,7 + 5 + 205,6 + 21 + 51,4)</t>
  </si>
  <si>
    <t xml:space="preserve">Vybourání bet. chodníkové obruby                                                                                               </t>
  </si>
  <si>
    <t>(23,4 + 17.3 + 2 + 7,4 + 2 + 11,5 + 5,8 + 13,8 + 5,8 + 15,8 + 4,7 + 12,4 + 5,4 + 14)</t>
  </si>
  <si>
    <t xml:space="preserve">Vybourání bet. silniční obruby                                                                                                        </t>
  </si>
  <si>
    <t>(37,3 + 2 + 2,4 + 4,5)</t>
  </si>
  <si>
    <t>"znovuosazení žulových krajníků"65,8</t>
  </si>
  <si>
    <t>13</t>
  </si>
  <si>
    <t>122151103</t>
  </si>
  <si>
    <t>Odkopávky a prokopávky nezapažené v hornině třídy těžitelnosti I, skupiny 1 a 2 objem do 100 m3 strojně</t>
  </si>
  <si>
    <t>m3</t>
  </si>
  <si>
    <t>769887839</t>
  </si>
  <si>
    <t xml:space="preserve">sejmutí drnu tl. 100 mm </t>
  </si>
  <si>
    <t>(2 * 2,71)*0,1</t>
  </si>
  <si>
    <t>(9,1 * 1,58) *0,1</t>
  </si>
  <si>
    <t>(1,5 * 12,60) *0,1</t>
  </si>
  <si>
    <t xml:space="preserve">Odstranění zeminy ze záhonu tl. 300 mm                                                                                   </t>
  </si>
  <si>
    <t>(14 * 0,25) *0,3</t>
  </si>
  <si>
    <t>(2 * 0,20) *0,3</t>
  </si>
  <si>
    <t>(10 * 0,15) *0,3</t>
  </si>
  <si>
    <t>(2,5 * 0,10) *0,3</t>
  </si>
  <si>
    <t>(9,9 * 0,13) *0,3</t>
  </si>
  <si>
    <t>14</t>
  </si>
  <si>
    <t>122251103</t>
  </si>
  <si>
    <t>Odkopávky a prokopávky nezapažené v hornině třídy těžitelnosti I, skupiny 3 objem do 100 m3 strojně</t>
  </si>
  <si>
    <t>-1166451607</t>
  </si>
  <si>
    <t xml:space="preserve">podorničí tl. 200 mm            </t>
  </si>
  <si>
    <t>(2 * 2,71) *0,2</t>
  </si>
  <si>
    <t>(9,1 * 1,58) *0,2</t>
  </si>
  <si>
    <t>(1,5 * 12,60)*0,2</t>
  </si>
  <si>
    <t xml:space="preserve">Vybourání ušlapané zeminy s drobným štěrkem tl. 290 mm                                               </t>
  </si>
  <si>
    <t>(15,1 * 1,4) *0,29</t>
  </si>
  <si>
    <t>(58,95 * 0,89)*0,29</t>
  </si>
  <si>
    <t>(1,15 * 8,6)*0,29</t>
  </si>
  <si>
    <t>(11,8 * 0,93)*0,29</t>
  </si>
  <si>
    <t>(14,9 * 0,82) *0,29</t>
  </si>
  <si>
    <t>(28,3 * 0,77)*0,29</t>
  </si>
  <si>
    <t>(14,1 * 0,81) *0,29</t>
  </si>
  <si>
    <t>(7,4 * 0,90)*0,29</t>
  </si>
  <si>
    <t>(24,3* 0,73) *0,29</t>
  </si>
  <si>
    <t>(13,0* 0,63) *0,29</t>
  </si>
  <si>
    <t>(18,3* 0,70)*0,29</t>
  </si>
  <si>
    <t>sanace zemní pláně v tl. 300 mm - bude použito se souhlasem investora</t>
  </si>
  <si>
    <t>(248,07 + 19,98 + 13,113 + 45,77 + 196,994 + 394,998 + 21,42 + 136,353 + 42,74)*0,3</t>
  </si>
  <si>
    <t>132212111</t>
  </si>
  <si>
    <t>Hloubení rýh š do 800 mm v soudržných horninách třídy těžitelnosti I, skupiny 3 ručně</t>
  </si>
  <si>
    <t>-691663097</t>
  </si>
  <si>
    <t>pro osazení nopové fólie</t>
  </si>
  <si>
    <t>(6 + 11 + 70 + 22 + 67 + 71 + 39 + 14 + 22 + 31 + 30) * 0,4*0,7</t>
  </si>
  <si>
    <t>"chráničky"(8,5+6+15+10+11+5,5+6+5+5+10+6,5+6,5+5)*0,6*0,6</t>
  </si>
  <si>
    <t>16</t>
  </si>
  <si>
    <t>162751117</t>
  </si>
  <si>
    <t>Vodorovné přemístění do 10000 m výkopku/sypaniny z horniny třídy těžitelnosti I, skupiny 1 až 3</t>
  </si>
  <si>
    <t>-1905893568</t>
  </si>
  <si>
    <t>"odkopávky"5,951+397,306</t>
  </si>
  <si>
    <t>"rýhy"143,24</t>
  </si>
  <si>
    <t>"zásyp"-130,727</t>
  </si>
  <si>
    <t>17</t>
  </si>
  <si>
    <t>162751119</t>
  </si>
  <si>
    <t>Příplatek k vodorovnému přemístění výkopku/sypaniny z horniny třídy těžitelnosti I, skupiny 1 až 3 ZKD 1000 m přes 10000 m</t>
  </si>
  <si>
    <t>-1117493461</t>
  </si>
  <si>
    <t>415,77*15</t>
  </si>
  <si>
    <t>18</t>
  </si>
  <si>
    <t>171201221</t>
  </si>
  <si>
    <t>Poplatek za uložení na skládce (skládkovné) zeminy a kamení kód odpadu 17 05 04</t>
  </si>
  <si>
    <t>t</t>
  </si>
  <si>
    <t>1528007162</t>
  </si>
  <si>
    <t>415,77*1,8</t>
  </si>
  <si>
    <t>19</t>
  </si>
  <si>
    <t>171251201</t>
  </si>
  <si>
    <t>Uložení sypaniny na skládky nebo meziskládky</t>
  </si>
  <si>
    <t>1911594036</t>
  </si>
  <si>
    <t>20</t>
  </si>
  <si>
    <t>174101101</t>
  </si>
  <si>
    <t>Zásyp jam, šachet rýh nebo kolem objektů sypaninou se zhutněním</t>
  </si>
  <si>
    <t>1376215210</t>
  </si>
  <si>
    <t xml:space="preserve">Dosypání zeminou po vybouraných konstrukcích tl. 200 mm                                                      </t>
  </si>
  <si>
    <t xml:space="preserve">(2 * 30,5)  * 0,2</t>
  </si>
  <si>
    <t>"chráničky"(8,56+15+10+11+5,5+6+5+5+10+6,5+6,5+5)*0,6*0,2</t>
  </si>
  <si>
    <t>175111101</t>
  </si>
  <si>
    <t>Obsypání potrubí ručně sypaninou bez prohození, uloženou do 3 m</t>
  </si>
  <si>
    <t>160411151</t>
  </si>
  <si>
    <t>"chráničky"(8,5+6+15+10+11+5,5+6+5+5+10+6,5+6,5+5)*0,6*0,3</t>
  </si>
  <si>
    <t>22</t>
  </si>
  <si>
    <t>M</t>
  </si>
  <si>
    <t>58344171</t>
  </si>
  <si>
    <t>štěrkodrť frakce 0/32</t>
  </si>
  <si>
    <t>328131171</t>
  </si>
  <si>
    <t>18*2 'Přepočtené koeficientem množství</t>
  </si>
  <si>
    <t>23</t>
  </si>
  <si>
    <t>181351003</t>
  </si>
  <si>
    <t>Rozprostření ornice tl vrstvy do 200 mm pl do 100 m2 v rovině nebo ve svahu do 1:5 strojně</t>
  </si>
  <si>
    <t>-1059133666</t>
  </si>
  <si>
    <t xml:space="preserve">(78,5 + 38 + 50) * 1,00 </t>
  </si>
  <si>
    <t>(2 * 30,5)</t>
  </si>
  <si>
    <t>24</t>
  </si>
  <si>
    <t>10364101</t>
  </si>
  <si>
    <t xml:space="preserve">zemina pro terénní úpravy -  ornice</t>
  </si>
  <si>
    <t>190139079</t>
  </si>
  <si>
    <t>227,5*0,15*1,6</t>
  </si>
  <si>
    <t>54,6*1,03 'Přepočtené koeficientem množství</t>
  </si>
  <si>
    <t>25</t>
  </si>
  <si>
    <t>181411131</t>
  </si>
  <si>
    <t>Založení parkového trávníku výsevem plochy do 1000 m2 v rovině a ve svahu do 1:5</t>
  </si>
  <si>
    <t>-259044415</t>
  </si>
  <si>
    <t>26</t>
  </si>
  <si>
    <t>005724100</t>
  </si>
  <si>
    <t>osivo směs travní parková</t>
  </si>
  <si>
    <t>kg</t>
  </si>
  <si>
    <t>-1725305303</t>
  </si>
  <si>
    <t>227,5*0,035 'Přepočtené koeficientem množství</t>
  </si>
  <si>
    <t>27</t>
  </si>
  <si>
    <t>181951111</t>
  </si>
  <si>
    <t>Úprava pláně v hornině třídy těžitelnosti I, skupiny 1 až 3 bez zhutnění</t>
  </si>
  <si>
    <t>901214980</t>
  </si>
  <si>
    <t>28</t>
  </si>
  <si>
    <t>181951112</t>
  </si>
  <si>
    <t>Úprava pláně v hornině třídy těžitelnosti I, skupiny 1 až 3 se zhutněním</t>
  </si>
  <si>
    <t>251296010</t>
  </si>
  <si>
    <t xml:space="preserve">"sjezd -  zámková dlažba"179,093</t>
  </si>
  <si>
    <t>"chodník - zámková dlažba"416,417</t>
  </si>
  <si>
    <t>"chodník - mozaiková dlažba"281,163</t>
  </si>
  <si>
    <t>"sjezd - mozaiková dlažba" 45,779</t>
  </si>
  <si>
    <t>"zatravňovací dlažba"194,994</t>
  </si>
  <si>
    <t>Svislé a kompletní konstrukce</t>
  </si>
  <si>
    <t>29</t>
  </si>
  <si>
    <t>388995218</t>
  </si>
  <si>
    <t xml:space="preserve">D+M  plastového  kabelového  žlabu s víkem 0,13x0,13x1,2 m</t>
  </si>
  <si>
    <t>-692729737</t>
  </si>
  <si>
    <t>"chránička O2"8,5+6+15+10+11+5,5+6+5+5+10+6,5+6,5+5</t>
  </si>
  <si>
    <t>Vodorovné konstrukce</t>
  </si>
  <si>
    <t>30</t>
  </si>
  <si>
    <t>451561111</t>
  </si>
  <si>
    <t>Lože pod dlažby z kameniva drceného drobného vrstva tl do 100 mm</t>
  </si>
  <si>
    <t>-1486039620</t>
  </si>
  <si>
    <t>31</t>
  </si>
  <si>
    <t>451573111</t>
  </si>
  <si>
    <t>Lože pod potrubí otevřený výkop ze štěrkopísku</t>
  </si>
  <si>
    <t>-1000218140</t>
  </si>
  <si>
    <t>"chráničky"(8,5+6+15+10+11+5,5+6+5+5+10+6,5+6,5+5)*0,6*0,1</t>
  </si>
  <si>
    <t>Komunikace pozemní</t>
  </si>
  <si>
    <t>32</t>
  </si>
  <si>
    <t>564811112</t>
  </si>
  <si>
    <t>Podklad ze štěrkodrtě ŠD tl 60 mm</t>
  </si>
  <si>
    <t>-1240909754</t>
  </si>
  <si>
    <t>"vyplnění zatravňovací dlažby" 196,994</t>
  </si>
  <si>
    <t>33</t>
  </si>
  <si>
    <t>564831111</t>
  </si>
  <si>
    <t>Podklad ze štěrkodrtě ŠD tl 100 mm</t>
  </si>
  <si>
    <t>767516255</t>
  </si>
  <si>
    <t>"zahradní kamenná obruba řezaná"119*0,5</t>
  </si>
  <si>
    <t>"chodníková obruba"172*0,5</t>
  </si>
  <si>
    <t>34</t>
  </si>
  <si>
    <t>564851111</t>
  </si>
  <si>
    <t>Podklad ze štěrkodrtě ŠD tl 150 mm</t>
  </si>
  <si>
    <t>793848106</t>
  </si>
  <si>
    <t>"žulový krajník - použije se vybouraný"(7+62+8)*0,5</t>
  </si>
  <si>
    <t>"silniční obruba"(3+208+27+12+1+40)*0,5</t>
  </si>
  <si>
    <t>35</t>
  </si>
  <si>
    <t>564851113</t>
  </si>
  <si>
    <t>Podklad ze štěrkodrtě ŠD tl 170 mm</t>
  </si>
  <si>
    <t>512491165</t>
  </si>
  <si>
    <t xml:space="preserve">sjezd -  zámková dlažba</t>
  </si>
  <si>
    <t xml:space="preserve">(9,1 * 1,9) </t>
  </si>
  <si>
    <t xml:space="preserve">(4,9 * 1,20) </t>
  </si>
  <si>
    <t xml:space="preserve">(4,3 * 1,1) </t>
  </si>
  <si>
    <t xml:space="preserve">(9,0 * 1,05) </t>
  </si>
  <si>
    <t xml:space="preserve">(5,7 * 1,1) </t>
  </si>
  <si>
    <t xml:space="preserve">(3,6 * 1,15) </t>
  </si>
  <si>
    <t xml:space="preserve">(4,0 * 2,56) </t>
  </si>
  <si>
    <t xml:space="preserve">(4,0 * 3,14) </t>
  </si>
  <si>
    <t xml:space="preserve">(6,0 * 3,1) </t>
  </si>
  <si>
    <t xml:space="preserve">(4,6 * 2,2) </t>
  </si>
  <si>
    <t xml:space="preserve">(5,2 * 1,2) </t>
  </si>
  <si>
    <t xml:space="preserve">(4,65 * 1,1) </t>
  </si>
  <si>
    <t xml:space="preserve">(6,8 * 1,21) </t>
  </si>
  <si>
    <t>(3,3 * 1,85)</t>
  </si>
  <si>
    <t>(4,95 * 2,3)</t>
  </si>
  <si>
    <t>sjezd - dlažba pro nevidomé a slabozraké</t>
  </si>
  <si>
    <t>(10,7 + 6,5 + 6 + 10,6 + 15,3 + 5,6 + 14,4 + 6,4 + 6,0 + 6,3 + 8,4 + 4,9 + 5,75) * 0,4</t>
  </si>
  <si>
    <t>36</t>
  </si>
  <si>
    <t>564861111</t>
  </si>
  <si>
    <t>Podklad ze štěrkodrtě ŠD tl 200 mm</t>
  </si>
  <si>
    <t>-1327176243</t>
  </si>
  <si>
    <t xml:space="preserve">chodník z mozaikové dlažby </t>
  </si>
  <si>
    <t>(83 * 1,80)</t>
  </si>
  <si>
    <t xml:space="preserve">(9,5 * 2,1) </t>
  </si>
  <si>
    <t xml:space="preserve">(2 * 1,2) </t>
  </si>
  <si>
    <t xml:space="preserve">(1,7 * 4,1) </t>
  </si>
  <si>
    <t xml:space="preserve">(36,5 * 1,9) </t>
  </si>
  <si>
    <t>chodník - reliéfní dlažba pro nevidomé a slabozraké</t>
  </si>
  <si>
    <t xml:space="preserve">(6,75 + 9,9 + 5,9 + 5,1 + 13,6 + 3,9) * 0,4 </t>
  </si>
  <si>
    <t xml:space="preserve">(1 + 1,4) * 0,8 </t>
  </si>
  <si>
    <t>chodník - lemování hladkou dlažbou</t>
  </si>
  <si>
    <t>(7,65 + 11,2 + 2,56 + 4,65 + 3,5 + 3,75 + 14,9 + 4,24) * 0,25</t>
  </si>
  <si>
    <t xml:space="preserve">chodník - zámková dlažba </t>
  </si>
  <si>
    <t xml:space="preserve">(31,15 * 1,4) </t>
  </si>
  <si>
    <t xml:space="preserve">(9,75 * 1,55) </t>
  </si>
  <si>
    <t xml:space="preserve">(14,2 * 1,3) </t>
  </si>
  <si>
    <t xml:space="preserve">(21,9 * 1,40) </t>
  </si>
  <si>
    <t xml:space="preserve">(30,6 * 1,45) </t>
  </si>
  <si>
    <t xml:space="preserve">(34,0 * 1,35) </t>
  </si>
  <si>
    <t xml:space="preserve">(11,9 * 1,60) </t>
  </si>
  <si>
    <t>(2,8 * 1,25)</t>
  </si>
  <si>
    <t xml:space="preserve">(12,0 * 1,34) </t>
  </si>
  <si>
    <t xml:space="preserve">(15,7 * 1,47) </t>
  </si>
  <si>
    <t xml:space="preserve">(9,65 * 1,3) </t>
  </si>
  <si>
    <t xml:space="preserve">(3,9 * 1,27) </t>
  </si>
  <si>
    <t xml:space="preserve">(1,20 * 1,50) </t>
  </si>
  <si>
    <t xml:space="preserve">(15,60 * 1,50) </t>
  </si>
  <si>
    <t xml:space="preserve">(7,3 * 1,43) </t>
  </si>
  <si>
    <t xml:space="preserve">(18,60 * 1,36) </t>
  </si>
  <si>
    <t xml:space="preserve">(9,9 * 1,22) </t>
  </si>
  <si>
    <t xml:space="preserve">(5,0 * 1,3) </t>
  </si>
  <si>
    <t>(11,6 * 1,30)</t>
  </si>
  <si>
    <t xml:space="preserve">(1,6 * 1,0) </t>
  </si>
  <si>
    <t>(12,7 * 1,32)</t>
  </si>
  <si>
    <t xml:space="preserve">dlažba pro nevidomé a slabozraké </t>
  </si>
  <si>
    <t>(5,1 + 4,6 + 5,6 + 7,1 + 4,3 + 3,2 + 8,2 + 4,8 + 1,75) * 0,4</t>
  </si>
  <si>
    <t xml:space="preserve">(1,25 + 1,2 + 1,0 + 1,0) * 0,8 </t>
  </si>
  <si>
    <t xml:space="preserve">zatravňovací dlažba </t>
  </si>
  <si>
    <t xml:space="preserve">(55,4 * 1,28) </t>
  </si>
  <si>
    <t xml:space="preserve">(21 * 1,1) </t>
  </si>
  <si>
    <t xml:space="preserve">(37,2 * 0,76) </t>
  </si>
  <si>
    <t xml:space="preserve">(120,5 * 0,62) </t>
  </si>
  <si>
    <t>37</t>
  </si>
  <si>
    <t>564871116</t>
  </si>
  <si>
    <t>Podklad ze štěrkodrtě ŠD tl. 300 mm</t>
  </si>
  <si>
    <t>169513140</t>
  </si>
  <si>
    <t xml:space="preserve">sjezd - mozaiková dlažba </t>
  </si>
  <si>
    <t>(8,65 * 2,9)</t>
  </si>
  <si>
    <t xml:space="preserve">(2,20 * 0,96) </t>
  </si>
  <si>
    <t xml:space="preserve">(1,65 * 0,58) </t>
  </si>
  <si>
    <t xml:space="preserve">(14,1 * 1,25) </t>
  </si>
  <si>
    <t>sanace zemní pláně - bude použito se souhlasem investora</t>
  </si>
  <si>
    <t>(248,07 + 19,98 + 13,113 + 45,77 + 196,994 + 394,998 + 21,42 + 136,353 + 42,74)</t>
  </si>
  <si>
    <t>38</t>
  </si>
  <si>
    <t>567120111</t>
  </si>
  <si>
    <t>Podklad ze směsi stmelené cementem SC C 1,5/2,0 (SC II) tl 120 mm</t>
  </si>
  <si>
    <t>1580364113</t>
  </si>
  <si>
    <t xml:space="preserve">(4,95 * 2,3) </t>
  </si>
  <si>
    <t>39</t>
  </si>
  <si>
    <t>577134111</t>
  </si>
  <si>
    <t>Asfaltový beton vrstva obrusná ACO 11 (ABS) tř. I tl 40 mm š do 3 m z nemodifikovaného asfaltu</t>
  </si>
  <si>
    <t>1090649758</t>
  </si>
  <si>
    <t>Výškové napojení na stávající asfaltové sjezdy - asfaltový beton pro obrusné vrstvy ACO 11+ s asfalt. pojivem 50/70, tl..40 mm</t>
  </si>
  <si>
    <t>(4 + 9 + 4 + 9 + 6 + 4) * 1</t>
  </si>
  <si>
    <t>40</t>
  </si>
  <si>
    <t>591411111</t>
  </si>
  <si>
    <t>Kladení dlažby z mozaiky jednobarevné komunikací pro pěší lože z kameniva</t>
  </si>
  <si>
    <t>923156132</t>
  </si>
  <si>
    <t>Mozaikovou dlažbu dodá Město Litomyšl</t>
  </si>
  <si>
    <t>41</t>
  </si>
  <si>
    <t>596211113</t>
  </si>
  <si>
    <t>Kladení zámkové dlažby komunikací pro pěší tl 60 mm skupiny A pl přes 300 m2</t>
  </si>
  <si>
    <t>-1342015522</t>
  </si>
  <si>
    <t>"UMĚLÁ VODÍCÍ LINIE (dlažba s podél. drážkami)"12*0,4</t>
  </si>
  <si>
    <t xml:space="preserve">(12,7 * 1,32) </t>
  </si>
  <si>
    <t>42</t>
  </si>
  <si>
    <t>59245018</t>
  </si>
  <si>
    <t>dlažba tvar obdélník betonová 200x100x60mm přírodní</t>
  </si>
  <si>
    <t>-219069316</t>
  </si>
  <si>
    <t>388,893452661738*1,01 'Přepočtené koeficientem množství</t>
  </si>
  <si>
    <t>43</t>
  </si>
  <si>
    <t>592450189</t>
  </si>
  <si>
    <t xml:space="preserve">dlažba z umělého kamene  255x255x60mm BÍLÁ</t>
  </si>
  <si>
    <t>-1427743896</t>
  </si>
  <si>
    <t>Poznámka k položce:_x000d_
Hladké dlaždice bez sražené hrany určené k lemování hmatných prvků pro dosažení funkčního hmatového kontrastu vyžadovaného vyhláškou č. 398/2009 Sb.</t>
  </si>
  <si>
    <t>13,113*1,03 'Přepočtené koeficientem množství</t>
  </si>
  <si>
    <t>44</t>
  </si>
  <si>
    <t>592450190</t>
  </si>
  <si>
    <t xml:space="preserve">dlažba z umělého kamene  200x200x60mm BÍLÁ</t>
  </si>
  <si>
    <t>181727272</t>
  </si>
  <si>
    <t xml:space="preserve">Poznámka k položce:_x000d_
Dlaždice s reliéfním povrchem nebo výstupky pro vyznačení signálních , varovných  a hmatných pásů v exteriéru. Tloušťka  60 mm je určena na povrchy pojížděné vozidly. </t>
  </si>
  <si>
    <t>19,98*1,03 'Přepočtené koeficientem množství</t>
  </si>
  <si>
    <t>45</t>
  </si>
  <si>
    <t>592450191</t>
  </si>
  <si>
    <t xml:space="preserve">dlažba  umělá vodící linie 200x200x80mm PODÉLNÉ DRÁŽKY </t>
  </si>
  <si>
    <t>673988398</t>
  </si>
  <si>
    <t>4,8*1,03 'Přepočtené koeficientem množství</t>
  </si>
  <si>
    <t>46</t>
  </si>
  <si>
    <t>59245006</t>
  </si>
  <si>
    <t>dlažba tvar obdélník betonová pro nevidomé 200x100x60mm ČERVENÁ</t>
  </si>
  <si>
    <t>-951249638</t>
  </si>
  <si>
    <t>21,0890152482536*1,03 'Přepočtené koeficientem množství</t>
  </si>
  <si>
    <t>47</t>
  </si>
  <si>
    <t>592450058</t>
  </si>
  <si>
    <t xml:space="preserve">dlažba zatravňovací betonová 170x170x60mm s distančními nálisky  přírodní</t>
  </si>
  <si>
    <t>-1574096946</t>
  </si>
  <si>
    <t>194,994*1,02 'Přepočtené koeficientem množství</t>
  </si>
  <si>
    <t>48</t>
  </si>
  <si>
    <t>596212213</t>
  </si>
  <si>
    <t>Kladení zámkové dlažby pozemních komunikací tl 80 mm skupiny A pl přes 300 m2</t>
  </si>
  <si>
    <t>-376148657</t>
  </si>
  <si>
    <t>49</t>
  </si>
  <si>
    <t>59245226</t>
  </si>
  <si>
    <t>dlažba tvar obdélník betonová pro nevidomé 200x100x80mm ČERVENÁ</t>
  </si>
  <si>
    <t>211626494</t>
  </si>
  <si>
    <t>42,74*1,03 'Přepočtené koeficientem množství</t>
  </si>
  <si>
    <t>50</t>
  </si>
  <si>
    <t>59245020</t>
  </si>
  <si>
    <t>dlažba tvar obdélník betonová 200x100x80mm přírodní</t>
  </si>
  <si>
    <t>-1096871060</t>
  </si>
  <si>
    <t>136,353*1,02 'Přepočtené koeficientem množství</t>
  </si>
  <si>
    <t>Trubní vedení</t>
  </si>
  <si>
    <t>51</t>
  </si>
  <si>
    <t>899231111</t>
  </si>
  <si>
    <t>Výšková úprava uličního vstupu nebo vpusti do 200 mm zvýšením mříže</t>
  </si>
  <si>
    <t>873138399</t>
  </si>
  <si>
    <t>52</t>
  </si>
  <si>
    <t>899331111</t>
  </si>
  <si>
    <t>Výšková úprava uličního vstupu nebo vpusti do 200 mm zvýšením poklopu</t>
  </si>
  <si>
    <t>520989635</t>
  </si>
  <si>
    <t>53</t>
  </si>
  <si>
    <t>WVN.RF710001W</t>
  </si>
  <si>
    <t xml:space="preserve">POKLOP LITINOVÝ  B125</t>
  </si>
  <si>
    <t>354139593</t>
  </si>
  <si>
    <t>54</t>
  </si>
  <si>
    <t>899431111</t>
  </si>
  <si>
    <t>Výšková úprava uličního vstupu nebo vpusti do 200 mm zvýšením krycího hrnce, šoupěte nebo hydrantu</t>
  </si>
  <si>
    <t>1989614122</t>
  </si>
  <si>
    <t>Ostatní konstrukce a práce, bourání</t>
  </si>
  <si>
    <t>55</t>
  </si>
  <si>
    <t>912111114</t>
  </si>
  <si>
    <t>D+M regulačního parkovacího sloupku</t>
  </si>
  <si>
    <t>-254459306</t>
  </si>
  <si>
    <t>56</t>
  </si>
  <si>
    <t>912111115</t>
  </si>
  <si>
    <t>D+M vizualního kontrastu sloupů VO</t>
  </si>
  <si>
    <t>-1317474910</t>
  </si>
  <si>
    <t>"5x pruh šíře 80 mm - černá, bílá, černá, od výšky 1 300 mm po výšku 1 700 mm"7</t>
  </si>
  <si>
    <t>57</t>
  </si>
  <si>
    <t>914111121</t>
  </si>
  <si>
    <t>Montáž svislé dopravní značky do velikosti 2 m2 objímkami na sloupek nebo konzolu</t>
  </si>
  <si>
    <t>1762106619</t>
  </si>
  <si>
    <t>58</t>
  </si>
  <si>
    <t>404456221</t>
  </si>
  <si>
    <t>informativní značky provozní IP1-IP3, IP4b-IP7, IP10a</t>
  </si>
  <si>
    <t>-1841363064</t>
  </si>
  <si>
    <t>59</t>
  </si>
  <si>
    <t>914511112</t>
  </si>
  <si>
    <t>Montáž sloupku dopravních značek délky do 3,5 m s betonovým základem a patkou</t>
  </si>
  <si>
    <t>-1782682054</t>
  </si>
  <si>
    <t>60</t>
  </si>
  <si>
    <t>40445225</t>
  </si>
  <si>
    <t>sloupek pro dopravní značku Zn D 60mm v 3,5m</t>
  </si>
  <si>
    <t>-1508956466</t>
  </si>
  <si>
    <t>61</t>
  </si>
  <si>
    <t>40445240</t>
  </si>
  <si>
    <t>patka pro sloupek Al D 60mm</t>
  </si>
  <si>
    <t>1676458285</t>
  </si>
  <si>
    <t>62</t>
  </si>
  <si>
    <t>40445256</t>
  </si>
  <si>
    <t>svorka upínací na sloupek dopravní značky D 60mm</t>
  </si>
  <si>
    <t>1701941280</t>
  </si>
  <si>
    <t>63</t>
  </si>
  <si>
    <t>404452564</t>
  </si>
  <si>
    <t xml:space="preserve">svorka upínací na sloupek dopravní značky </t>
  </si>
  <si>
    <t>-840784328</t>
  </si>
  <si>
    <t>"na sloup VO"3*2</t>
  </si>
  <si>
    <t>64</t>
  </si>
  <si>
    <t>40445253</t>
  </si>
  <si>
    <t>víčko plastové na sloupek D 60mm</t>
  </si>
  <si>
    <t>1683108348</t>
  </si>
  <si>
    <t>65</t>
  </si>
  <si>
    <t>915131111</t>
  </si>
  <si>
    <t>Vodorovné dopravní značení přechody pro chodce, šipky, symboly základní bílá barva</t>
  </si>
  <si>
    <t>50621724</t>
  </si>
  <si>
    <t>"V7a"22</t>
  </si>
  <si>
    <t>66</t>
  </si>
  <si>
    <t>915231111</t>
  </si>
  <si>
    <t>Vodorovné dopravní značení přechody pro chodce, šipky, symboly bílý plast</t>
  </si>
  <si>
    <t>743705283</t>
  </si>
  <si>
    <t>67</t>
  </si>
  <si>
    <t>915621111</t>
  </si>
  <si>
    <t>Předznačení vodorovného plošného značení</t>
  </si>
  <si>
    <t>-251421669</t>
  </si>
  <si>
    <t>68</t>
  </si>
  <si>
    <t>916131213</t>
  </si>
  <si>
    <t>Osazení silničního obrubníku betonového stojatého s boční opěrou do lože z betonu prostého</t>
  </si>
  <si>
    <t>1051477276</t>
  </si>
  <si>
    <t>(3 + 208 + 27 + 12 + 1 + 40)</t>
  </si>
  <si>
    <t>69</t>
  </si>
  <si>
    <t>59217031</t>
  </si>
  <si>
    <t>obrubník betonový silniční 1000x150x250mm</t>
  </si>
  <si>
    <t>-1457191992</t>
  </si>
  <si>
    <t>70</t>
  </si>
  <si>
    <t>916231213</t>
  </si>
  <si>
    <t>Osazení chodníkového obrubníku betonového stojatého s boční opěrou do lože z betonu prostého</t>
  </si>
  <si>
    <t>-1560396092</t>
  </si>
  <si>
    <t>(7,5 + 3 + 1,5 + 1 + 1 + 16 + 4,5 + 13 + 6 + 15 + 17 + 5 + 8 + 5,5 + 4 + 4 + 4 + 6 + 5 + 5 + 4 + 4 + 5 + 4 + 12 + 3 + 2 + 2 + 4)</t>
  </si>
  <si>
    <t>71</t>
  </si>
  <si>
    <t>59217017</t>
  </si>
  <si>
    <t>obrubník betonový chodníkový 1000x100x250mm</t>
  </si>
  <si>
    <t>-1886916268</t>
  </si>
  <si>
    <t>72</t>
  </si>
  <si>
    <t>916241213</t>
  </si>
  <si>
    <t>Osazení obrubníku kamenného stojatého s boční opěrou do lože z betonu prostého</t>
  </si>
  <si>
    <t>-1746986173</t>
  </si>
  <si>
    <t>"žulový krajník - použije se vybouraný"7+62+8</t>
  </si>
  <si>
    <t xml:space="preserve">"zahradní kamenná  obruba" (23 + 19 + 9 + 17 + 3,5 + 4,5 + 1,3 + 2 + 39,7)</t>
  </si>
  <si>
    <t>73</t>
  </si>
  <si>
    <t>583803745</t>
  </si>
  <si>
    <t xml:space="preserve">zahradní kamená obruba 50x250x500  ŘEZANÁ</t>
  </si>
  <si>
    <t>-55260793</t>
  </si>
  <si>
    <t>(23 + 19 + 9 + 17 + 3,5 + 4,5 + 1,3 + 2 + 39,7)</t>
  </si>
  <si>
    <t>74</t>
  </si>
  <si>
    <t>916991121</t>
  </si>
  <si>
    <t>Lože pod obrubníky, krajníky nebo obruby z dlažebních kostek z betonu prostého</t>
  </si>
  <si>
    <t>-1511240750</t>
  </si>
  <si>
    <t>"zahradní kamenná obruba řezaná"119*0,5*0,06</t>
  </si>
  <si>
    <t>"žulový krajník - použije se vybouraný"(7+62+8)*0,5*0,06</t>
  </si>
  <si>
    <t>"znovuosazení žulových krajníků"65,8*0,3*0,06</t>
  </si>
  <si>
    <t>"silniční obruba"(3+208+27+12+1+40)*0,5*0,06</t>
  </si>
  <si>
    <t>"chodníková obruba"172*0,5*0,06</t>
  </si>
  <si>
    <t>75</t>
  </si>
  <si>
    <t>919735112</t>
  </si>
  <si>
    <t>Řezání stávajícího živičného krytu hl do 100 mm</t>
  </si>
  <si>
    <t>284718436</t>
  </si>
  <si>
    <t xml:space="preserve">(4 + 9 + 4 + 9 + 6 + 4) </t>
  </si>
  <si>
    <t>76</t>
  </si>
  <si>
    <t>979024442</t>
  </si>
  <si>
    <t>Očištění vybouraných obrubníků a krajníků chodníkových</t>
  </si>
  <si>
    <t>1178310298</t>
  </si>
  <si>
    <t>77</t>
  </si>
  <si>
    <t>979054451</t>
  </si>
  <si>
    <t>Očištění vybouraných zámkových dlaždic s původním spárováním z kameniva těženého</t>
  </si>
  <si>
    <t>-1832781813</t>
  </si>
  <si>
    <t>78</t>
  </si>
  <si>
    <t>979071121</t>
  </si>
  <si>
    <t>Očištění dlažebních kostek drobných s původním spárováním kamenivem těženým</t>
  </si>
  <si>
    <t>-1487692977</t>
  </si>
  <si>
    <t>79</t>
  </si>
  <si>
    <t>979071131</t>
  </si>
  <si>
    <t>Očištění dlažebních kostek mozaikových kamenivem těženým nebo MV</t>
  </si>
  <si>
    <t>648182827</t>
  </si>
  <si>
    <t>997</t>
  </si>
  <si>
    <t xml:space="preserve">  Přesun sutě</t>
  </si>
  <si>
    <t>80</t>
  </si>
  <si>
    <t>997221551</t>
  </si>
  <si>
    <t>Vodorovná doprava suti ze sypkých materiálů do 1 km</t>
  </si>
  <si>
    <t>-383302888</t>
  </si>
  <si>
    <t>"zámková dlažba"173,055-1,555+14,28</t>
  </si>
  <si>
    <t>"kostka drobná"2,024</t>
  </si>
  <si>
    <t>"živice"24,937</t>
  </si>
  <si>
    <t>"kamenivo"300,706+97,488+5,362</t>
  </si>
  <si>
    <t>"beton"6,01+5,172</t>
  </si>
  <si>
    <t>"frézing"1,295</t>
  </si>
  <si>
    <t>81</t>
  </si>
  <si>
    <t>997221559</t>
  </si>
  <si>
    <t>Příplatek ZKD 1 km u vodorovné dopravy suti ze sypkých materiálů</t>
  </si>
  <si>
    <t>-467605017</t>
  </si>
  <si>
    <t>"zámková dlažba"(173,055-1,555+14,28)*24</t>
  </si>
  <si>
    <t>"kostka drobná na skládku investora"2,024*4</t>
  </si>
  <si>
    <t>"živice"24,937*24</t>
  </si>
  <si>
    <t>"kamenivo"(300,706+97,488+5,362)*24</t>
  </si>
  <si>
    <t>"beton"(6,01+5,172)*24</t>
  </si>
  <si>
    <t>"frézing"1,295*24</t>
  </si>
  <si>
    <t>82</t>
  </si>
  <si>
    <t>997221571</t>
  </si>
  <si>
    <t>Vodorovná doprava vybouraných hmot do 1 km</t>
  </si>
  <si>
    <t>1027013260</t>
  </si>
  <si>
    <t>"obrubníky betonové"100,05</t>
  </si>
  <si>
    <t>83</t>
  </si>
  <si>
    <t>997221579</t>
  </si>
  <si>
    <t>Příplatek ZKD 1 km u vodorovné dopravy vybouraných hmot</t>
  </si>
  <si>
    <t>-1324213481</t>
  </si>
  <si>
    <t>(100,05-18,32)*24</t>
  </si>
  <si>
    <t>"na skládku investora"18,32*4</t>
  </si>
  <si>
    <t>84</t>
  </si>
  <si>
    <t>997221611</t>
  </si>
  <si>
    <t>Nakládání suti na dopravní prostředky pro vodorovnou dopravu</t>
  </si>
  <si>
    <t>2007122632</t>
  </si>
  <si>
    <t>85</t>
  </si>
  <si>
    <t>997221612</t>
  </si>
  <si>
    <t>Nakládání vybouraných hmot na dopravní prostředky pro vodorovnou dopravu</t>
  </si>
  <si>
    <t>1471323825</t>
  </si>
  <si>
    <t>86</t>
  </si>
  <si>
    <t>997221615</t>
  </si>
  <si>
    <t>Poplatek za uložení na skládce (skládkovné) stavebního odpadu betonového kód odpadu 17 01 01</t>
  </si>
  <si>
    <t>-871648817</t>
  </si>
  <si>
    <t>"obrubníky betonové"100,05-18,32</t>
  </si>
  <si>
    <t>87</t>
  </si>
  <si>
    <t>997221645</t>
  </si>
  <si>
    <t>Poplatek za uložení na skládce (skládkovné) odpadu asfaltového bez dehtu kód odpadu 17 03 02</t>
  </si>
  <si>
    <t>846927340</t>
  </si>
  <si>
    <t>88</t>
  </si>
  <si>
    <t>997221655</t>
  </si>
  <si>
    <t>-1238498507</t>
  </si>
  <si>
    <t>998</t>
  </si>
  <si>
    <t xml:space="preserve">  Přesun hmot</t>
  </si>
  <si>
    <t>89</t>
  </si>
  <si>
    <t>998223011</t>
  </si>
  <si>
    <t>Přesun hmot pro pozemní komunikace s krytem dlážděným</t>
  </si>
  <si>
    <t>-2010913784</t>
  </si>
  <si>
    <t>PSV</t>
  </si>
  <si>
    <t>Práce a dodávky PSV</t>
  </si>
  <si>
    <t>711</t>
  </si>
  <si>
    <t>Izolace proti vodě, vlhkosti a plynům</t>
  </si>
  <si>
    <t>90</t>
  </si>
  <si>
    <t>711161215</t>
  </si>
  <si>
    <t>Izolace proti zemní vlhkosti nopovou fólií svislá, nopek v 20,0 mm, tl do 1,0 mm</t>
  </si>
  <si>
    <t>-487528363</t>
  </si>
  <si>
    <t>(6 + 11 + 70 + 22 + 67 + 71 + 39 + 14 + 22 + 31 + 30) * 1</t>
  </si>
  <si>
    <t>721</t>
  </si>
  <si>
    <t>Zdravotechnika - vnitřní kanalizace</t>
  </si>
  <si>
    <t>91</t>
  </si>
  <si>
    <t>721241102</t>
  </si>
  <si>
    <t>Lapač střešních splavenin z litiny DN 125</t>
  </si>
  <si>
    <t>-341464634</t>
  </si>
  <si>
    <t>SO 400 - Veřejné osvětlení</t>
  </si>
  <si>
    <t>HSV - HSV</t>
  </si>
  <si>
    <t xml:space="preserve">    SO 401 - Veřejné osvětlení</t>
  </si>
  <si>
    <t>SO 401</t>
  </si>
  <si>
    <t>401401</t>
  </si>
  <si>
    <t>Veřejné osvětlení dle samostatného rozpočtu</t>
  </si>
  <si>
    <t>-1208604038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</si>
</sst>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20049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Chodníky ul. Zahájská v Litomyšli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Litomyšl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Město Litomyšl, Bří Šťastných 1000,  Litomyšl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Prodin a.s., Pardubice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36</v>
      </c>
      <c r="AJ90" s="41"/>
      <c r="AK90" s="41"/>
      <c r="AL90" s="41"/>
      <c r="AM90" s="81" t="str">
        <f>IF(E20="","",E20)</f>
        <v>Bc. Lenka Ledvinková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001 - Všeobecné položky 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'SO 001 - Všeobecné položky '!P117</f>
        <v>0</v>
      </c>
      <c r="AV95" s="129">
        <f>'SO 001 - Všeobecné položky '!J33</f>
        <v>0</v>
      </c>
      <c r="AW95" s="129">
        <f>'SO 001 - Všeobecné položky '!J34</f>
        <v>0</v>
      </c>
      <c r="AX95" s="129">
        <f>'SO 001 - Všeobecné položky '!J35</f>
        <v>0</v>
      </c>
      <c r="AY95" s="129">
        <f>'SO 001 - Všeobecné položky '!J36</f>
        <v>0</v>
      </c>
      <c r="AZ95" s="129">
        <f>'SO 001 - Všeobecné položky '!F33</f>
        <v>0</v>
      </c>
      <c r="BA95" s="129">
        <f>'SO 001 - Všeobecné položky '!F34</f>
        <v>0</v>
      </c>
      <c r="BB95" s="129">
        <f>'SO 001 - Všeobecné položky '!F35</f>
        <v>0</v>
      </c>
      <c r="BC95" s="129">
        <f>'SO 001 - Všeobecné položky '!F36</f>
        <v>0</v>
      </c>
      <c r="BD95" s="131">
        <f>'SO 001 - Všeobecné položky 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100 - Chodníky, sjezdy'!J30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'SO 100 - Chodníky, sjezdy'!P128</f>
        <v>0</v>
      </c>
      <c r="AV96" s="129">
        <f>'SO 100 - Chodníky, sjezdy'!J33</f>
        <v>0</v>
      </c>
      <c r="AW96" s="129">
        <f>'SO 100 - Chodníky, sjezdy'!J34</f>
        <v>0</v>
      </c>
      <c r="AX96" s="129">
        <f>'SO 100 - Chodníky, sjezdy'!J35</f>
        <v>0</v>
      </c>
      <c r="AY96" s="129">
        <f>'SO 100 - Chodníky, sjezdy'!J36</f>
        <v>0</v>
      </c>
      <c r="AZ96" s="129">
        <f>'SO 100 - Chodníky, sjezdy'!F33</f>
        <v>0</v>
      </c>
      <c r="BA96" s="129">
        <f>'SO 100 - Chodníky, sjezdy'!F34</f>
        <v>0</v>
      </c>
      <c r="BB96" s="129">
        <f>'SO 100 - Chodníky, sjezdy'!F35</f>
        <v>0</v>
      </c>
      <c r="BC96" s="129">
        <f>'SO 100 - Chodníky, sjezdy'!F36</f>
        <v>0</v>
      </c>
      <c r="BD96" s="131">
        <f>'SO 100 - Chodníky, sjezdy'!F37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16.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400 - Veřejné osvětlení'!J30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33">
        <v>0</v>
      </c>
      <c r="AT97" s="134">
        <f>ROUND(SUM(AV97:AW97),2)</f>
        <v>0</v>
      </c>
      <c r="AU97" s="135">
        <f>'SO 400 - Veřejné osvětlení'!P118</f>
        <v>0</v>
      </c>
      <c r="AV97" s="134">
        <f>'SO 400 - Veřejné osvětlení'!J33</f>
        <v>0</v>
      </c>
      <c r="AW97" s="134">
        <f>'SO 400 - Veřejné osvětlení'!J34</f>
        <v>0</v>
      </c>
      <c r="AX97" s="134">
        <f>'SO 400 - Veřejné osvětlení'!J35</f>
        <v>0</v>
      </c>
      <c r="AY97" s="134">
        <f>'SO 400 - Veřejné osvětlení'!J36</f>
        <v>0</v>
      </c>
      <c r="AZ97" s="134">
        <f>'SO 400 - Veřejné osvětlení'!F33</f>
        <v>0</v>
      </c>
      <c r="BA97" s="134">
        <f>'SO 400 - Veřejné osvětlení'!F34</f>
        <v>0</v>
      </c>
      <c r="BB97" s="134">
        <f>'SO 400 - Veřejné osvětlení'!F35</f>
        <v>0</v>
      </c>
      <c r="BC97" s="134">
        <f>'SO 400 - Veřejné osvětlení'!F36</f>
        <v>0</v>
      </c>
      <c r="BD97" s="136">
        <f>'SO 400 - Veřejné osvětlení'!F37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Jm6724LX/o4lYR6MKTxydq2i9Oh6WqTt9D2gcxPENKhLtrcaw56byA505Lmyv+V+NCp1o2qOycSYS6ZFYtgfIg==" hashValue="xb++NMjnKv24rzxeElphVYGtNx4kPjZx2JX2A91XNLJdQakAJ90z6BFBdhX1sMmzdMHQq+z8Y2OYuBuhAs6zj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1 - Všeobecné položky '!C2" display="/"/>
    <hyperlink ref="A96" location="'SO 100 - Chodníky, sjezdy'!C2" display="/"/>
    <hyperlink ref="A97" location="'SO 400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Chodníky ul. Zahájská v Litomyšli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98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37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ROUND((SUM(BE117:BE126)),  2)</f>
        <v>0</v>
      </c>
      <c r="G33" s="39"/>
      <c r="H33" s="39"/>
      <c r="I33" s="163">
        <v>0.20999999999999999</v>
      </c>
      <c r="J33" s="162">
        <f>ROUND(((SUM(BE117:BE126))*I33),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ROUND((SUM(BF117:BF126)),  2)</f>
        <v>0</v>
      </c>
      <c r="G34" s="39"/>
      <c r="H34" s="39"/>
      <c r="I34" s="163">
        <v>0.14999999999999999</v>
      </c>
      <c r="J34" s="162">
        <f>ROUND(((SUM(BF117:BF126))*I34),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ROUND((SUM(BG117:BG126)),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ROUND((SUM(BH117:BH126)),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ROUND((SUM(BI117:BI126)),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Chodníky ul. Zahájská v Litomyšli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001 - Všeobecné položky 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Litomyšl</v>
      </c>
      <c r="G89" s="41"/>
      <c r="H89" s="41"/>
      <c r="I89" s="148" t="s">
        <v>22</v>
      </c>
      <c r="J89" s="80" t="str">
        <f>IF(J12="","",J12)</f>
        <v>15. 7. 2020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Město Litomyšl, Bří Šťastných 1000,  Litomyšl</v>
      </c>
      <c r="G91" s="41"/>
      <c r="H91" s="41"/>
      <c r="I91" s="148" t="s">
        <v>31</v>
      </c>
      <c r="J91" s="37" t="str">
        <f>E21</f>
        <v>Prodin a.s.,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36</v>
      </c>
      <c r="J92" s="37" t="str">
        <f>E24</f>
        <v>Bc. Lenka Ledvinková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100</v>
      </c>
      <c r="D94" s="190"/>
      <c r="E94" s="190"/>
      <c r="F94" s="190"/>
      <c r="G94" s="190"/>
      <c r="H94" s="190"/>
      <c r="I94" s="191"/>
      <c r="J94" s="192" t="s">
        <v>101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102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94"/>
      <c r="C97" s="195"/>
      <c r="D97" s="196" t="s">
        <v>104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105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Chodníky ul. Zahájská v Litomyšli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97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 xml:space="preserve">SO 001 - Všeobecné položky 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Litomyšl</v>
      </c>
      <c r="G111" s="41"/>
      <c r="H111" s="41"/>
      <c r="I111" s="148" t="s">
        <v>22</v>
      </c>
      <c r="J111" s="80" t="str">
        <f>IF(J12="","",J12)</f>
        <v>15. 7. 2020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 xml:space="preserve">Město Litomyšl, Bří Šťastných 1000,  Litomyšl</v>
      </c>
      <c r="G113" s="41"/>
      <c r="H113" s="41"/>
      <c r="I113" s="148" t="s">
        <v>31</v>
      </c>
      <c r="J113" s="37" t="str">
        <f>E21</f>
        <v>Prodin a.s., Pardubice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29</v>
      </c>
      <c r="D114" s="41"/>
      <c r="E114" s="41"/>
      <c r="F114" s="28" t="str">
        <f>IF(E18="","",E18)</f>
        <v>Vyplň údaj</v>
      </c>
      <c r="G114" s="41"/>
      <c r="H114" s="41"/>
      <c r="I114" s="148" t="s">
        <v>36</v>
      </c>
      <c r="J114" s="37" t="str">
        <f>E24</f>
        <v>Bc. Lenka Ledvinková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0" customFormat="1" ht="29.28" customHeight="1">
      <c r="A116" s="201"/>
      <c r="B116" s="202"/>
      <c r="C116" s="203" t="s">
        <v>106</v>
      </c>
      <c r="D116" s="204" t="s">
        <v>64</v>
      </c>
      <c r="E116" s="204" t="s">
        <v>60</v>
      </c>
      <c r="F116" s="204" t="s">
        <v>61</v>
      </c>
      <c r="G116" s="204" t="s">
        <v>107</v>
      </c>
      <c r="H116" s="204" t="s">
        <v>108</v>
      </c>
      <c r="I116" s="205" t="s">
        <v>109</v>
      </c>
      <c r="J116" s="204" t="s">
        <v>101</v>
      </c>
      <c r="K116" s="206" t="s">
        <v>110</v>
      </c>
      <c r="L116" s="207"/>
      <c r="M116" s="101" t="s">
        <v>1</v>
      </c>
      <c r="N116" s="102" t="s">
        <v>43</v>
      </c>
      <c r="O116" s="102" t="s">
        <v>111</v>
      </c>
      <c r="P116" s="102" t="s">
        <v>112</v>
      </c>
      <c r="Q116" s="102" t="s">
        <v>113</v>
      </c>
      <c r="R116" s="102" t="s">
        <v>114</v>
      </c>
      <c r="S116" s="102" t="s">
        <v>115</v>
      </c>
      <c r="T116" s="103" t="s">
        <v>116</v>
      </c>
      <c r="U116" s="201"/>
      <c r="V116" s="201"/>
      <c r="W116" s="201"/>
      <c r="X116" s="201"/>
      <c r="Y116" s="201"/>
      <c r="Z116" s="201"/>
      <c r="AA116" s="201"/>
      <c r="AB116" s="201"/>
      <c r="AC116" s="201"/>
      <c r="AD116" s="201"/>
      <c r="AE116" s="201"/>
    </row>
    <row r="117" s="2" customFormat="1" ht="22.8" customHeight="1">
      <c r="A117" s="39"/>
      <c r="B117" s="40"/>
      <c r="C117" s="108" t="s">
        <v>117</v>
      </c>
      <c r="D117" s="41"/>
      <c r="E117" s="41"/>
      <c r="F117" s="41"/>
      <c r="G117" s="41"/>
      <c r="H117" s="41"/>
      <c r="I117" s="145"/>
      <c r="J117" s="208">
        <f>BK117</f>
        <v>0</v>
      </c>
      <c r="K117" s="41"/>
      <c r="L117" s="45"/>
      <c r="M117" s="104"/>
      <c r="N117" s="209"/>
      <c r="O117" s="105"/>
      <c r="P117" s="210">
        <f>P118</f>
        <v>0</v>
      </c>
      <c r="Q117" s="105"/>
      <c r="R117" s="210">
        <f>R118</f>
        <v>0</v>
      </c>
      <c r="S117" s="105"/>
      <c r="T117" s="21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103</v>
      </c>
      <c r="BK117" s="212">
        <f>BK118</f>
        <v>0</v>
      </c>
    </row>
    <row r="118" s="11" customFormat="1" ht="25.92" customHeight="1">
      <c r="A118" s="11"/>
      <c r="B118" s="213"/>
      <c r="C118" s="214"/>
      <c r="D118" s="215" t="s">
        <v>78</v>
      </c>
      <c r="E118" s="216" t="s">
        <v>118</v>
      </c>
      <c r="F118" s="216" t="s">
        <v>119</v>
      </c>
      <c r="G118" s="214"/>
      <c r="H118" s="214"/>
      <c r="I118" s="217"/>
      <c r="J118" s="218">
        <f>BK118</f>
        <v>0</v>
      </c>
      <c r="K118" s="214"/>
      <c r="L118" s="219"/>
      <c r="M118" s="220"/>
      <c r="N118" s="221"/>
      <c r="O118" s="221"/>
      <c r="P118" s="222">
        <f>SUM(P119:P126)</f>
        <v>0</v>
      </c>
      <c r="Q118" s="221"/>
      <c r="R118" s="222">
        <f>SUM(R119:R126)</f>
        <v>0</v>
      </c>
      <c r="S118" s="221"/>
      <c r="T118" s="223">
        <f>SUM(T119:T126)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4" t="s">
        <v>120</v>
      </c>
      <c r="AT118" s="225" t="s">
        <v>78</v>
      </c>
      <c r="AU118" s="225" t="s">
        <v>79</v>
      </c>
      <c r="AY118" s="224" t="s">
        <v>121</v>
      </c>
      <c r="BK118" s="226">
        <f>SUM(BK119:BK126)</f>
        <v>0</v>
      </c>
    </row>
    <row r="119" s="2" customFormat="1" ht="16.5" customHeight="1">
      <c r="A119" s="39"/>
      <c r="B119" s="40"/>
      <c r="C119" s="227" t="s">
        <v>87</v>
      </c>
      <c r="D119" s="227" t="s">
        <v>122</v>
      </c>
      <c r="E119" s="228" t="s">
        <v>123</v>
      </c>
      <c r="F119" s="229" t="s">
        <v>124</v>
      </c>
      <c r="G119" s="230" t="s">
        <v>125</v>
      </c>
      <c r="H119" s="231">
        <v>1</v>
      </c>
      <c r="I119" s="232"/>
      <c r="J119" s="233">
        <f>ROUND(I119*H119,2)</f>
        <v>0</v>
      </c>
      <c r="K119" s="229" t="s">
        <v>1</v>
      </c>
      <c r="L119" s="45"/>
      <c r="M119" s="234" t="s">
        <v>1</v>
      </c>
      <c r="N119" s="235" t="s">
        <v>44</v>
      </c>
      <c r="O119" s="92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126</v>
      </c>
      <c r="AT119" s="238" t="s">
        <v>122</v>
      </c>
      <c r="AU119" s="238" t="s">
        <v>87</v>
      </c>
      <c r="AY119" s="18" t="s">
        <v>121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87</v>
      </c>
      <c r="BK119" s="239">
        <f>ROUND(I119*H119,2)</f>
        <v>0</v>
      </c>
      <c r="BL119" s="18" t="s">
        <v>126</v>
      </c>
      <c r="BM119" s="238" t="s">
        <v>127</v>
      </c>
    </row>
    <row r="120" s="2" customFormat="1" ht="16.5" customHeight="1">
      <c r="A120" s="39"/>
      <c r="B120" s="40"/>
      <c r="C120" s="227" t="s">
        <v>89</v>
      </c>
      <c r="D120" s="227" t="s">
        <v>122</v>
      </c>
      <c r="E120" s="228" t="s">
        <v>128</v>
      </c>
      <c r="F120" s="229" t="s">
        <v>129</v>
      </c>
      <c r="G120" s="230" t="s">
        <v>125</v>
      </c>
      <c r="H120" s="231">
        <v>1</v>
      </c>
      <c r="I120" s="232"/>
      <c r="J120" s="233">
        <f>ROUND(I120*H120,2)</f>
        <v>0</v>
      </c>
      <c r="K120" s="229" t="s">
        <v>1</v>
      </c>
      <c r="L120" s="45"/>
      <c r="M120" s="234" t="s">
        <v>1</v>
      </c>
      <c r="N120" s="235" t="s">
        <v>44</v>
      </c>
      <c r="O120" s="92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8" t="s">
        <v>126</v>
      </c>
      <c r="AT120" s="238" t="s">
        <v>122</v>
      </c>
      <c r="AU120" s="238" t="s">
        <v>87</v>
      </c>
      <c r="AY120" s="18" t="s">
        <v>121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8" t="s">
        <v>87</v>
      </c>
      <c r="BK120" s="239">
        <f>ROUND(I120*H120,2)</f>
        <v>0</v>
      </c>
      <c r="BL120" s="18" t="s">
        <v>126</v>
      </c>
      <c r="BM120" s="238" t="s">
        <v>130</v>
      </c>
    </row>
    <row r="121" s="2" customFormat="1" ht="16.5" customHeight="1">
      <c r="A121" s="39"/>
      <c r="B121" s="40"/>
      <c r="C121" s="227" t="s">
        <v>131</v>
      </c>
      <c r="D121" s="227" t="s">
        <v>122</v>
      </c>
      <c r="E121" s="228" t="s">
        <v>132</v>
      </c>
      <c r="F121" s="229" t="s">
        <v>133</v>
      </c>
      <c r="G121" s="230" t="s">
        <v>125</v>
      </c>
      <c r="H121" s="231">
        <v>1</v>
      </c>
      <c r="I121" s="232"/>
      <c r="J121" s="233">
        <f>ROUND(I121*H121,2)</f>
        <v>0</v>
      </c>
      <c r="K121" s="229" t="s">
        <v>1</v>
      </c>
      <c r="L121" s="45"/>
      <c r="M121" s="234" t="s">
        <v>1</v>
      </c>
      <c r="N121" s="235" t="s">
        <v>44</v>
      </c>
      <c r="O121" s="92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126</v>
      </c>
      <c r="AT121" s="238" t="s">
        <v>122</v>
      </c>
      <c r="AU121" s="238" t="s">
        <v>87</v>
      </c>
      <c r="AY121" s="18" t="s">
        <v>121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87</v>
      </c>
      <c r="BK121" s="239">
        <f>ROUND(I121*H121,2)</f>
        <v>0</v>
      </c>
      <c r="BL121" s="18" t="s">
        <v>126</v>
      </c>
      <c r="BM121" s="238" t="s">
        <v>134</v>
      </c>
    </row>
    <row r="122" s="2" customFormat="1" ht="21.75" customHeight="1">
      <c r="A122" s="39"/>
      <c r="B122" s="40"/>
      <c r="C122" s="227" t="s">
        <v>135</v>
      </c>
      <c r="D122" s="227" t="s">
        <v>122</v>
      </c>
      <c r="E122" s="228" t="s">
        <v>136</v>
      </c>
      <c r="F122" s="229" t="s">
        <v>137</v>
      </c>
      <c r="G122" s="230" t="s">
        <v>125</v>
      </c>
      <c r="H122" s="231">
        <v>1</v>
      </c>
      <c r="I122" s="232"/>
      <c r="J122" s="233">
        <f>ROUND(I122*H122,2)</f>
        <v>0</v>
      </c>
      <c r="K122" s="229" t="s">
        <v>1</v>
      </c>
      <c r="L122" s="45"/>
      <c r="M122" s="234" t="s">
        <v>1</v>
      </c>
      <c r="N122" s="235" t="s">
        <v>44</v>
      </c>
      <c r="O122" s="92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8" t="s">
        <v>126</v>
      </c>
      <c r="AT122" s="238" t="s">
        <v>122</v>
      </c>
      <c r="AU122" s="238" t="s">
        <v>87</v>
      </c>
      <c r="AY122" s="18" t="s">
        <v>121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8" t="s">
        <v>87</v>
      </c>
      <c r="BK122" s="239">
        <f>ROUND(I122*H122,2)</f>
        <v>0</v>
      </c>
      <c r="BL122" s="18" t="s">
        <v>126</v>
      </c>
      <c r="BM122" s="238" t="s">
        <v>138</v>
      </c>
    </row>
    <row r="123" s="2" customFormat="1" ht="16.5" customHeight="1">
      <c r="A123" s="39"/>
      <c r="B123" s="40"/>
      <c r="C123" s="227" t="s">
        <v>120</v>
      </c>
      <c r="D123" s="227" t="s">
        <v>122</v>
      </c>
      <c r="E123" s="228" t="s">
        <v>139</v>
      </c>
      <c r="F123" s="229" t="s">
        <v>140</v>
      </c>
      <c r="G123" s="230" t="s">
        <v>125</v>
      </c>
      <c r="H123" s="231">
        <v>1</v>
      </c>
      <c r="I123" s="232"/>
      <c r="J123" s="233">
        <f>ROUND(I123*H123,2)</f>
        <v>0</v>
      </c>
      <c r="K123" s="229" t="s">
        <v>1</v>
      </c>
      <c r="L123" s="45"/>
      <c r="M123" s="234" t="s">
        <v>1</v>
      </c>
      <c r="N123" s="235" t="s">
        <v>44</v>
      </c>
      <c r="O123" s="92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126</v>
      </c>
      <c r="AT123" s="238" t="s">
        <v>122</v>
      </c>
      <c r="AU123" s="238" t="s">
        <v>87</v>
      </c>
      <c r="AY123" s="18" t="s">
        <v>121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87</v>
      </c>
      <c r="BK123" s="239">
        <f>ROUND(I123*H123,2)</f>
        <v>0</v>
      </c>
      <c r="BL123" s="18" t="s">
        <v>126</v>
      </c>
      <c r="BM123" s="238" t="s">
        <v>141</v>
      </c>
    </row>
    <row r="124" s="2" customFormat="1" ht="16.5" customHeight="1">
      <c r="A124" s="39"/>
      <c r="B124" s="40"/>
      <c r="C124" s="227" t="s">
        <v>142</v>
      </c>
      <c r="D124" s="227" t="s">
        <v>122</v>
      </c>
      <c r="E124" s="228" t="s">
        <v>143</v>
      </c>
      <c r="F124" s="229" t="s">
        <v>144</v>
      </c>
      <c r="G124" s="230" t="s">
        <v>145</v>
      </c>
      <c r="H124" s="231">
        <v>1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44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126</v>
      </c>
      <c r="AT124" s="238" t="s">
        <v>122</v>
      </c>
      <c r="AU124" s="238" t="s">
        <v>87</v>
      </c>
      <c r="AY124" s="18" t="s">
        <v>121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87</v>
      </c>
      <c r="BK124" s="239">
        <f>ROUND(I124*H124,2)</f>
        <v>0</v>
      </c>
      <c r="BL124" s="18" t="s">
        <v>126</v>
      </c>
      <c r="BM124" s="238" t="s">
        <v>146</v>
      </c>
    </row>
    <row r="125" s="2" customFormat="1" ht="16.5" customHeight="1">
      <c r="A125" s="39"/>
      <c r="B125" s="40"/>
      <c r="C125" s="227" t="s">
        <v>147</v>
      </c>
      <c r="D125" s="227" t="s">
        <v>122</v>
      </c>
      <c r="E125" s="228" t="s">
        <v>148</v>
      </c>
      <c r="F125" s="229" t="s">
        <v>149</v>
      </c>
      <c r="G125" s="230" t="s">
        <v>125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44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126</v>
      </c>
      <c r="AT125" s="238" t="s">
        <v>122</v>
      </c>
      <c r="AU125" s="238" t="s">
        <v>87</v>
      </c>
      <c r="AY125" s="18" t="s">
        <v>121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87</v>
      </c>
      <c r="BK125" s="239">
        <f>ROUND(I125*H125,2)</f>
        <v>0</v>
      </c>
      <c r="BL125" s="18" t="s">
        <v>126</v>
      </c>
      <c r="BM125" s="238" t="s">
        <v>150</v>
      </c>
    </row>
    <row r="126" s="2" customFormat="1" ht="16.5" customHeight="1">
      <c r="A126" s="39"/>
      <c r="B126" s="40"/>
      <c r="C126" s="227" t="s">
        <v>151</v>
      </c>
      <c r="D126" s="227" t="s">
        <v>122</v>
      </c>
      <c r="E126" s="228" t="s">
        <v>152</v>
      </c>
      <c r="F126" s="229" t="s">
        <v>153</v>
      </c>
      <c r="G126" s="230" t="s">
        <v>154</v>
      </c>
      <c r="H126" s="231">
        <v>8</v>
      </c>
      <c r="I126" s="232"/>
      <c r="J126" s="233">
        <f>ROUND(I126*H126,2)</f>
        <v>0</v>
      </c>
      <c r="K126" s="229" t="s">
        <v>1</v>
      </c>
      <c r="L126" s="45"/>
      <c r="M126" s="240" t="s">
        <v>1</v>
      </c>
      <c r="N126" s="241" t="s">
        <v>44</v>
      </c>
      <c r="O126" s="242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126</v>
      </c>
      <c r="AT126" s="238" t="s">
        <v>122</v>
      </c>
      <c r="AU126" s="238" t="s">
        <v>87</v>
      </c>
      <c r="AY126" s="18" t="s">
        <v>121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87</v>
      </c>
      <c r="BK126" s="239">
        <f>ROUND(I126*H126,2)</f>
        <v>0</v>
      </c>
      <c r="BL126" s="18" t="s">
        <v>126</v>
      </c>
      <c r="BM126" s="238" t="s">
        <v>155</v>
      </c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184"/>
      <c r="J127" s="68"/>
      <c r="K127" s="68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X81SwmOeNflzuMzIW9+KFJ5Pjeo4mVqAZjnPT2SHfDfq+4W6ehKZ/Hsrgu+88fLb7Og3C1ycHPwxngFgKyMg6A==" hashValue="zcXiaKJuMiPVobjBEY/AYX3Vau4B+pHioH1F4GeKOrHqu+jsOlEaHRuCDC67ShN8GMzeFpT6y/nE3jRfZKaErA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Chodníky ul. Zahájská v Litomyšli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156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37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ROUND((SUM(BE128:BE771)),  2)</f>
        <v>0</v>
      </c>
      <c r="G33" s="39"/>
      <c r="H33" s="39"/>
      <c r="I33" s="163">
        <v>0.20999999999999999</v>
      </c>
      <c r="J33" s="162">
        <f>ROUND(((SUM(BE128:BE771))*I33),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ROUND((SUM(BF128:BF771)),  2)</f>
        <v>0</v>
      </c>
      <c r="G34" s="39"/>
      <c r="H34" s="39"/>
      <c r="I34" s="163">
        <v>0.14999999999999999</v>
      </c>
      <c r="J34" s="162">
        <f>ROUND(((SUM(BF128:BF771))*I34),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ROUND((SUM(BG128:BG771)),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ROUND((SUM(BH128:BH771)),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ROUND((SUM(BI128:BI771)),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Chodníky ul. Zahájská v Litomyšli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100 - Chodníky, sjezdy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Litomyšl</v>
      </c>
      <c r="G89" s="41"/>
      <c r="H89" s="41"/>
      <c r="I89" s="148" t="s">
        <v>22</v>
      </c>
      <c r="J89" s="80" t="str">
        <f>IF(J12="","",J12)</f>
        <v>15. 7. 2020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Město Litomyšl, Bří Šťastných 1000,  Litomyšl</v>
      </c>
      <c r="G91" s="41"/>
      <c r="H91" s="41"/>
      <c r="I91" s="148" t="s">
        <v>31</v>
      </c>
      <c r="J91" s="37" t="str">
        <f>E21</f>
        <v>Prodin a.s.,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36</v>
      </c>
      <c r="J92" s="37" t="str">
        <f>E24</f>
        <v>Bc. Lenka Ledvinková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100</v>
      </c>
      <c r="D94" s="190"/>
      <c r="E94" s="190"/>
      <c r="F94" s="190"/>
      <c r="G94" s="190"/>
      <c r="H94" s="190"/>
      <c r="I94" s="191"/>
      <c r="J94" s="192" t="s">
        <v>101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102</v>
      </c>
      <c r="D96" s="41"/>
      <c r="E96" s="41"/>
      <c r="F96" s="41"/>
      <c r="G96" s="41"/>
      <c r="H96" s="41"/>
      <c r="I96" s="145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94"/>
      <c r="C97" s="195"/>
      <c r="D97" s="196" t="s">
        <v>157</v>
      </c>
      <c r="E97" s="197"/>
      <c r="F97" s="197"/>
      <c r="G97" s="197"/>
      <c r="H97" s="197"/>
      <c r="I97" s="198"/>
      <c r="J97" s="199">
        <f>J129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5"/>
      <c r="C98" s="246"/>
      <c r="D98" s="247" t="s">
        <v>158</v>
      </c>
      <c r="E98" s="248"/>
      <c r="F98" s="248"/>
      <c r="G98" s="248"/>
      <c r="H98" s="248"/>
      <c r="I98" s="249"/>
      <c r="J98" s="250">
        <f>J130</f>
        <v>0</v>
      </c>
      <c r="K98" s="246"/>
      <c r="L98" s="251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45"/>
      <c r="C99" s="246"/>
      <c r="D99" s="247" t="s">
        <v>159</v>
      </c>
      <c r="E99" s="248"/>
      <c r="F99" s="248"/>
      <c r="G99" s="248"/>
      <c r="H99" s="248"/>
      <c r="I99" s="249"/>
      <c r="J99" s="250">
        <f>J387</f>
        <v>0</v>
      </c>
      <c r="K99" s="246"/>
      <c r="L99" s="251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45"/>
      <c r="C100" s="246"/>
      <c r="D100" s="247" t="s">
        <v>160</v>
      </c>
      <c r="E100" s="248"/>
      <c r="F100" s="248"/>
      <c r="G100" s="248"/>
      <c r="H100" s="248"/>
      <c r="I100" s="249"/>
      <c r="J100" s="250">
        <f>J391</f>
        <v>0</v>
      </c>
      <c r="K100" s="246"/>
      <c r="L100" s="251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45"/>
      <c r="C101" s="246"/>
      <c r="D101" s="247" t="s">
        <v>161</v>
      </c>
      <c r="E101" s="248"/>
      <c r="F101" s="248"/>
      <c r="G101" s="248"/>
      <c r="H101" s="248"/>
      <c r="I101" s="249"/>
      <c r="J101" s="250">
        <f>J403</f>
        <v>0</v>
      </c>
      <c r="K101" s="246"/>
      <c r="L101" s="251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5"/>
      <c r="C102" s="246"/>
      <c r="D102" s="247" t="s">
        <v>162</v>
      </c>
      <c r="E102" s="248"/>
      <c r="F102" s="248"/>
      <c r="G102" s="248"/>
      <c r="H102" s="248"/>
      <c r="I102" s="249"/>
      <c r="J102" s="250">
        <f>J641</f>
        <v>0</v>
      </c>
      <c r="K102" s="246"/>
      <c r="L102" s="251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5"/>
      <c r="C103" s="246"/>
      <c r="D103" s="247" t="s">
        <v>163</v>
      </c>
      <c r="E103" s="248"/>
      <c r="F103" s="248"/>
      <c r="G103" s="248"/>
      <c r="H103" s="248"/>
      <c r="I103" s="249"/>
      <c r="J103" s="250">
        <f>J649</f>
        <v>0</v>
      </c>
      <c r="K103" s="246"/>
      <c r="L103" s="251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5"/>
      <c r="C104" s="246"/>
      <c r="D104" s="247" t="s">
        <v>164</v>
      </c>
      <c r="E104" s="248"/>
      <c r="F104" s="248"/>
      <c r="G104" s="248"/>
      <c r="H104" s="248"/>
      <c r="I104" s="249"/>
      <c r="J104" s="250">
        <f>J718</f>
        <v>0</v>
      </c>
      <c r="K104" s="246"/>
      <c r="L104" s="251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45"/>
      <c r="C105" s="246"/>
      <c r="D105" s="247" t="s">
        <v>165</v>
      </c>
      <c r="E105" s="248"/>
      <c r="F105" s="248"/>
      <c r="G105" s="248"/>
      <c r="H105" s="248"/>
      <c r="I105" s="249"/>
      <c r="J105" s="250">
        <f>J762</f>
        <v>0</v>
      </c>
      <c r="K105" s="246"/>
      <c r="L105" s="251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9" customFormat="1" ht="24.96" customHeight="1">
      <c r="A106" s="9"/>
      <c r="B106" s="194"/>
      <c r="C106" s="195"/>
      <c r="D106" s="196" t="s">
        <v>166</v>
      </c>
      <c r="E106" s="197"/>
      <c r="F106" s="197"/>
      <c r="G106" s="197"/>
      <c r="H106" s="197"/>
      <c r="I106" s="198"/>
      <c r="J106" s="199">
        <f>J764</f>
        <v>0</v>
      </c>
      <c r="K106" s="195"/>
      <c r="L106" s="20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2" customFormat="1" ht="19.92" customHeight="1">
      <c r="A107" s="12"/>
      <c r="B107" s="245"/>
      <c r="C107" s="246"/>
      <c r="D107" s="247" t="s">
        <v>167</v>
      </c>
      <c r="E107" s="248"/>
      <c r="F107" s="248"/>
      <c r="G107" s="248"/>
      <c r="H107" s="248"/>
      <c r="I107" s="249"/>
      <c r="J107" s="250">
        <f>J765</f>
        <v>0</v>
      </c>
      <c r="K107" s="246"/>
      <c r="L107" s="251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245"/>
      <c r="C108" s="246"/>
      <c r="D108" s="247" t="s">
        <v>168</v>
      </c>
      <c r="E108" s="248"/>
      <c r="F108" s="248"/>
      <c r="G108" s="248"/>
      <c r="H108" s="248"/>
      <c r="I108" s="249"/>
      <c r="J108" s="250">
        <f>J769</f>
        <v>0</v>
      </c>
      <c r="K108" s="246"/>
      <c r="L108" s="251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184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187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105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8" t="str">
        <f>E7</f>
        <v>Chodníky ul. Zahájská v Litomyšli</v>
      </c>
      <c r="F118" s="33"/>
      <c r="G118" s="33"/>
      <c r="H118" s="33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97</v>
      </c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 100 - Chodníky, sjezdy</v>
      </c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Litomyšl</v>
      </c>
      <c r="G122" s="41"/>
      <c r="H122" s="41"/>
      <c r="I122" s="148" t="s">
        <v>22</v>
      </c>
      <c r="J122" s="80" t="str">
        <f>IF(J12="","",J12)</f>
        <v>15. 7. 2020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24</v>
      </c>
      <c r="D124" s="41"/>
      <c r="E124" s="41"/>
      <c r="F124" s="28" t="str">
        <f>E15</f>
        <v xml:space="preserve">Město Litomyšl, Bří Šťastných 1000,  Litomyšl</v>
      </c>
      <c r="G124" s="41"/>
      <c r="H124" s="41"/>
      <c r="I124" s="148" t="s">
        <v>31</v>
      </c>
      <c r="J124" s="37" t="str">
        <f>E21</f>
        <v>Prodin a.s., Pardubice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29</v>
      </c>
      <c r="D125" s="41"/>
      <c r="E125" s="41"/>
      <c r="F125" s="28" t="str">
        <f>IF(E18="","",E18)</f>
        <v>Vyplň údaj</v>
      </c>
      <c r="G125" s="41"/>
      <c r="H125" s="41"/>
      <c r="I125" s="148" t="s">
        <v>36</v>
      </c>
      <c r="J125" s="37" t="str">
        <f>E24</f>
        <v>Bc. Lenka Ledvinková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0" customFormat="1" ht="29.28" customHeight="1">
      <c r="A127" s="201"/>
      <c r="B127" s="202"/>
      <c r="C127" s="203" t="s">
        <v>106</v>
      </c>
      <c r="D127" s="204" t="s">
        <v>64</v>
      </c>
      <c r="E127" s="204" t="s">
        <v>60</v>
      </c>
      <c r="F127" s="204" t="s">
        <v>61</v>
      </c>
      <c r="G127" s="204" t="s">
        <v>107</v>
      </c>
      <c r="H127" s="204" t="s">
        <v>108</v>
      </c>
      <c r="I127" s="205" t="s">
        <v>109</v>
      </c>
      <c r="J127" s="204" t="s">
        <v>101</v>
      </c>
      <c r="K127" s="206" t="s">
        <v>110</v>
      </c>
      <c r="L127" s="207"/>
      <c r="M127" s="101" t="s">
        <v>1</v>
      </c>
      <c r="N127" s="102" t="s">
        <v>43</v>
      </c>
      <c r="O127" s="102" t="s">
        <v>111</v>
      </c>
      <c r="P127" s="102" t="s">
        <v>112</v>
      </c>
      <c r="Q127" s="102" t="s">
        <v>113</v>
      </c>
      <c r="R127" s="102" t="s">
        <v>114</v>
      </c>
      <c r="S127" s="102" t="s">
        <v>115</v>
      </c>
      <c r="T127" s="103" t="s">
        <v>116</v>
      </c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</row>
    <row r="128" s="2" customFormat="1" ht="22.8" customHeight="1">
      <c r="A128" s="39"/>
      <c r="B128" s="40"/>
      <c r="C128" s="108" t="s">
        <v>117</v>
      </c>
      <c r="D128" s="41"/>
      <c r="E128" s="41"/>
      <c r="F128" s="41"/>
      <c r="G128" s="41"/>
      <c r="H128" s="41"/>
      <c r="I128" s="145"/>
      <c r="J128" s="208">
        <f>BK128</f>
        <v>0</v>
      </c>
      <c r="K128" s="41"/>
      <c r="L128" s="45"/>
      <c r="M128" s="104"/>
      <c r="N128" s="209"/>
      <c r="O128" s="105"/>
      <c r="P128" s="210">
        <f>P129+P764</f>
        <v>0</v>
      </c>
      <c r="Q128" s="105"/>
      <c r="R128" s="210">
        <f>R129+R764</f>
        <v>1177.2155463699999</v>
      </c>
      <c r="S128" s="105"/>
      <c r="T128" s="211">
        <f>T129+T764</f>
        <v>750.12579900000014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78</v>
      </c>
      <c r="AU128" s="18" t="s">
        <v>103</v>
      </c>
      <c r="BK128" s="212">
        <f>BK129+BK764</f>
        <v>0</v>
      </c>
    </row>
    <row r="129" s="11" customFormat="1" ht="25.92" customHeight="1">
      <c r="A129" s="11"/>
      <c r="B129" s="213"/>
      <c r="C129" s="214"/>
      <c r="D129" s="215" t="s">
        <v>78</v>
      </c>
      <c r="E129" s="216" t="s">
        <v>169</v>
      </c>
      <c r="F129" s="216" t="s">
        <v>170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P130+P387+P391+P403+P641+P649+P718+P762</f>
        <v>0</v>
      </c>
      <c r="Q129" s="221"/>
      <c r="R129" s="222">
        <f>R130+R387+R391+R403+R641+R649+R718+R762</f>
        <v>1176.7500263699999</v>
      </c>
      <c r="S129" s="221"/>
      <c r="T129" s="223">
        <f>T130+T387+T391+T403+T641+T649+T718+T762</f>
        <v>750.12579900000014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24" t="s">
        <v>87</v>
      </c>
      <c r="AT129" s="225" t="s">
        <v>78</v>
      </c>
      <c r="AU129" s="225" t="s">
        <v>79</v>
      </c>
      <c r="AY129" s="224" t="s">
        <v>121</v>
      </c>
      <c r="BK129" s="226">
        <f>BK130+BK387+BK391+BK403+BK641+BK649+BK718+BK762</f>
        <v>0</v>
      </c>
    </row>
    <row r="130" s="11" customFormat="1" ht="22.8" customHeight="1">
      <c r="A130" s="11"/>
      <c r="B130" s="213"/>
      <c r="C130" s="214"/>
      <c r="D130" s="215" t="s">
        <v>78</v>
      </c>
      <c r="E130" s="252" t="s">
        <v>87</v>
      </c>
      <c r="F130" s="252" t="s">
        <v>171</v>
      </c>
      <c r="G130" s="214"/>
      <c r="H130" s="214"/>
      <c r="I130" s="217"/>
      <c r="J130" s="253">
        <f>BK130</f>
        <v>0</v>
      </c>
      <c r="K130" s="214"/>
      <c r="L130" s="219"/>
      <c r="M130" s="220"/>
      <c r="N130" s="221"/>
      <c r="O130" s="221"/>
      <c r="P130" s="222">
        <f>SUM(P131:P386)</f>
        <v>0</v>
      </c>
      <c r="Q130" s="221"/>
      <c r="R130" s="222">
        <f>SUM(R131:R386)</f>
        <v>92.246367800000002</v>
      </c>
      <c r="S130" s="221"/>
      <c r="T130" s="223">
        <f>SUM(T131:T386)</f>
        <v>750.12579900000014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24" t="s">
        <v>87</v>
      </c>
      <c r="AT130" s="225" t="s">
        <v>78</v>
      </c>
      <c r="AU130" s="225" t="s">
        <v>87</v>
      </c>
      <c r="AY130" s="224" t="s">
        <v>121</v>
      </c>
      <c r="BK130" s="226">
        <f>SUM(BK131:BK386)</f>
        <v>0</v>
      </c>
    </row>
    <row r="131" s="2" customFormat="1" ht="21.75" customHeight="1">
      <c r="A131" s="39"/>
      <c r="B131" s="40"/>
      <c r="C131" s="227" t="s">
        <v>87</v>
      </c>
      <c r="D131" s="227" t="s">
        <v>122</v>
      </c>
      <c r="E131" s="228" t="s">
        <v>172</v>
      </c>
      <c r="F131" s="229" t="s">
        <v>173</v>
      </c>
      <c r="G131" s="230" t="s">
        <v>174</v>
      </c>
      <c r="H131" s="231">
        <v>22.268999999999998</v>
      </c>
      <c r="I131" s="232"/>
      <c r="J131" s="233">
        <f>ROUND(I131*H131,2)</f>
        <v>0</v>
      </c>
      <c r="K131" s="229" t="s">
        <v>175</v>
      </c>
      <c r="L131" s="45"/>
      <c r="M131" s="234" t="s">
        <v>1</v>
      </c>
      <c r="N131" s="235" t="s">
        <v>44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0.28100000000000003</v>
      </c>
      <c r="T131" s="237">
        <f>S131*H131</f>
        <v>6.2575890000000003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135</v>
      </c>
      <c r="AT131" s="238" t="s">
        <v>122</v>
      </c>
      <c r="AU131" s="238" t="s">
        <v>89</v>
      </c>
      <c r="AY131" s="18" t="s">
        <v>121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87</v>
      </c>
      <c r="BK131" s="239">
        <f>ROUND(I131*H131,2)</f>
        <v>0</v>
      </c>
      <c r="BL131" s="18" t="s">
        <v>135</v>
      </c>
      <c r="BM131" s="238" t="s">
        <v>176</v>
      </c>
    </row>
    <row r="132" s="2" customFormat="1">
      <c r="A132" s="39"/>
      <c r="B132" s="40"/>
      <c r="C132" s="41"/>
      <c r="D132" s="254" t="s">
        <v>177</v>
      </c>
      <c r="E132" s="41"/>
      <c r="F132" s="255" t="s">
        <v>178</v>
      </c>
      <c r="G132" s="41"/>
      <c r="H132" s="41"/>
      <c r="I132" s="145"/>
      <c r="J132" s="41"/>
      <c r="K132" s="41"/>
      <c r="L132" s="45"/>
      <c r="M132" s="256"/>
      <c r="N132" s="257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177</v>
      </c>
      <c r="AU132" s="18" t="s">
        <v>89</v>
      </c>
    </row>
    <row r="133" s="13" customFormat="1">
      <c r="A133" s="13"/>
      <c r="B133" s="258"/>
      <c r="C133" s="259"/>
      <c r="D133" s="254" t="s">
        <v>179</v>
      </c>
      <c r="E133" s="260" t="s">
        <v>1</v>
      </c>
      <c r="F133" s="261" t="s">
        <v>180</v>
      </c>
      <c r="G133" s="259"/>
      <c r="H133" s="260" t="s">
        <v>1</v>
      </c>
      <c r="I133" s="262"/>
      <c r="J133" s="259"/>
      <c r="K133" s="259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179</v>
      </c>
      <c r="AU133" s="267" t="s">
        <v>89</v>
      </c>
      <c r="AV133" s="13" t="s">
        <v>87</v>
      </c>
      <c r="AW133" s="13" t="s">
        <v>35</v>
      </c>
      <c r="AX133" s="13" t="s">
        <v>79</v>
      </c>
      <c r="AY133" s="267" t="s">
        <v>121</v>
      </c>
    </row>
    <row r="134" s="14" customFormat="1">
      <c r="A134" s="14"/>
      <c r="B134" s="268"/>
      <c r="C134" s="269"/>
      <c r="D134" s="254" t="s">
        <v>179</v>
      </c>
      <c r="E134" s="270" t="s">
        <v>1</v>
      </c>
      <c r="F134" s="271" t="s">
        <v>181</v>
      </c>
      <c r="G134" s="269"/>
      <c r="H134" s="272">
        <v>5.2640000000000002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179</v>
      </c>
      <c r="AU134" s="278" t="s">
        <v>89</v>
      </c>
      <c r="AV134" s="14" t="s">
        <v>89</v>
      </c>
      <c r="AW134" s="14" t="s">
        <v>35</v>
      </c>
      <c r="AX134" s="14" t="s">
        <v>79</v>
      </c>
      <c r="AY134" s="278" t="s">
        <v>121</v>
      </c>
    </row>
    <row r="135" s="14" customFormat="1">
      <c r="A135" s="14"/>
      <c r="B135" s="268"/>
      <c r="C135" s="269"/>
      <c r="D135" s="254" t="s">
        <v>179</v>
      </c>
      <c r="E135" s="270" t="s">
        <v>1</v>
      </c>
      <c r="F135" s="271" t="s">
        <v>182</v>
      </c>
      <c r="G135" s="269"/>
      <c r="H135" s="272">
        <v>17.004999999999999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8" t="s">
        <v>179</v>
      </c>
      <c r="AU135" s="278" t="s">
        <v>89</v>
      </c>
      <c r="AV135" s="14" t="s">
        <v>89</v>
      </c>
      <c r="AW135" s="14" t="s">
        <v>35</v>
      </c>
      <c r="AX135" s="14" t="s">
        <v>79</v>
      </c>
      <c r="AY135" s="278" t="s">
        <v>121</v>
      </c>
    </row>
    <row r="136" s="15" customFormat="1">
      <c r="A136" s="15"/>
      <c r="B136" s="279"/>
      <c r="C136" s="280"/>
      <c r="D136" s="254" t="s">
        <v>179</v>
      </c>
      <c r="E136" s="281" t="s">
        <v>1</v>
      </c>
      <c r="F136" s="282" t="s">
        <v>183</v>
      </c>
      <c r="G136" s="280"/>
      <c r="H136" s="283">
        <v>22.268999999999998</v>
      </c>
      <c r="I136" s="284"/>
      <c r="J136" s="280"/>
      <c r="K136" s="280"/>
      <c r="L136" s="285"/>
      <c r="M136" s="286"/>
      <c r="N136" s="287"/>
      <c r="O136" s="287"/>
      <c r="P136" s="287"/>
      <c r="Q136" s="287"/>
      <c r="R136" s="287"/>
      <c r="S136" s="287"/>
      <c r="T136" s="28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9" t="s">
        <v>179</v>
      </c>
      <c r="AU136" s="289" t="s">
        <v>89</v>
      </c>
      <c r="AV136" s="15" t="s">
        <v>135</v>
      </c>
      <c r="AW136" s="15" t="s">
        <v>35</v>
      </c>
      <c r="AX136" s="15" t="s">
        <v>87</v>
      </c>
      <c r="AY136" s="289" t="s">
        <v>121</v>
      </c>
    </row>
    <row r="137" s="2" customFormat="1" ht="21.75" customHeight="1">
      <c r="A137" s="39"/>
      <c r="B137" s="40"/>
      <c r="C137" s="227" t="s">
        <v>89</v>
      </c>
      <c r="D137" s="227" t="s">
        <v>122</v>
      </c>
      <c r="E137" s="228" t="s">
        <v>184</v>
      </c>
      <c r="F137" s="229" t="s">
        <v>185</v>
      </c>
      <c r="G137" s="230" t="s">
        <v>174</v>
      </c>
      <c r="H137" s="231">
        <v>665.59799999999996</v>
      </c>
      <c r="I137" s="232"/>
      <c r="J137" s="233">
        <f>ROUND(I137*H137,2)</f>
        <v>0</v>
      </c>
      <c r="K137" s="229" t="s">
        <v>175</v>
      </c>
      <c r="L137" s="45"/>
      <c r="M137" s="234" t="s">
        <v>1</v>
      </c>
      <c r="N137" s="235" t="s">
        <v>44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0.26000000000000001</v>
      </c>
      <c r="T137" s="237">
        <f>S137*H137</f>
        <v>173.05547999999999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135</v>
      </c>
      <c r="AT137" s="238" t="s">
        <v>122</v>
      </c>
      <c r="AU137" s="238" t="s">
        <v>89</v>
      </c>
      <c r="AY137" s="18" t="s">
        <v>121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87</v>
      </c>
      <c r="BK137" s="239">
        <f>ROUND(I137*H137,2)</f>
        <v>0</v>
      </c>
      <c r="BL137" s="18" t="s">
        <v>135</v>
      </c>
      <c r="BM137" s="238" t="s">
        <v>186</v>
      </c>
    </row>
    <row r="138" s="2" customFormat="1">
      <c r="A138" s="39"/>
      <c r="B138" s="40"/>
      <c r="C138" s="41"/>
      <c r="D138" s="254" t="s">
        <v>177</v>
      </c>
      <c r="E138" s="41"/>
      <c r="F138" s="255" t="s">
        <v>178</v>
      </c>
      <c r="G138" s="41"/>
      <c r="H138" s="41"/>
      <c r="I138" s="145"/>
      <c r="J138" s="41"/>
      <c r="K138" s="41"/>
      <c r="L138" s="45"/>
      <c r="M138" s="256"/>
      <c r="N138" s="257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177</v>
      </c>
      <c r="AU138" s="18" t="s">
        <v>89</v>
      </c>
    </row>
    <row r="139" s="14" customFormat="1">
      <c r="A139" s="14"/>
      <c r="B139" s="268"/>
      <c r="C139" s="269"/>
      <c r="D139" s="254" t="s">
        <v>179</v>
      </c>
      <c r="E139" s="270" t="s">
        <v>1</v>
      </c>
      <c r="F139" s="271" t="s">
        <v>187</v>
      </c>
      <c r="G139" s="269"/>
      <c r="H139" s="272">
        <v>61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8" t="s">
        <v>179</v>
      </c>
      <c r="AU139" s="278" t="s">
        <v>89</v>
      </c>
      <c r="AV139" s="14" t="s">
        <v>89</v>
      </c>
      <c r="AW139" s="14" t="s">
        <v>35</v>
      </c>
      <c r="AX139" s="14" t="s">
        <v>79</v>
      </c>
      <c r="AY139" s="278" t="s">
        <v>121</v>
      </c>
    </row>
    <row r="140" s="14" customFormat="1">
      <c r="A140" s="14"/>
      <c r="B140" s="268"/>
      <c r="C140" s="269"/>
      <c r="D140" s="254" t="s">
        <v>179</v>
      </c>
      <c r="E140" s="270" t="s">
        <v>1</v>
      </c>
      <c r="F140" s="271" t="s">
        <v>188</v>
      </c>
      <c r="G140" s="269"/>
      <c r="H140" s="272">
        <v>121.90000000000001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8" t="s">
        <v>179</v>
      </c>
      <c r="AU140" s="278" t="s">
        <v>89</v>
      </c>
      <c r="AV140" s="14" t="s">
        <v>89</v>
      </c>
      <c r="AW140" s="14" t="s">
        <v>35</v>
      </c>
      <c r="AX140" s="14" t="s">
        <v>79</v>
      </c>
      <c r="AY140" s="278" t="s">
        <v>121</v>
      </c>
    </row>
    <row r="141" s="14" customFormat="1">
      <c r="A141" s="14"/>
      <c r="B141" s="268"/>
      <c r="C141" s="269"/>
      <c r="D141" s="254" t="s">
        <v>179</v>
      </c>
      <c r="E141" s="270" t="s">
        <v>1</v>
      </c>
      <c r="F141" s="271" t="s">
        <v>189</v>
      </c>
      <c r="G141" s="269"/>
      <c r="H141" s="272">
        <v>22.126000000000001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8" t="s">
        <v>179</v>
      </c>
      <c r="AU141" s="278" t="s">
        <v>89</v>
      </c>
      <c r="AV141" s="14" t="s">
        <v>89</v>
      </c>
      <c r="AW141" s="14" t="s">
        <v>35</v>
      </c>
      <c r="AX141" s="14" t="s">
        <v>79</v>
      </c>
      <c r="AY141" s="278" t="s">
        <v>121</v>
      </c>
    </row>
    <row r="142" s="14" customFormat="1">
      <c r="A142" s="14"/>
      <c r="B142" s="268"/>
      <c r="C142" s="269"/>
      <c r="D142" s="254" t="s">
        <v>179</v>
      </c>
      <c r="E142" s="270" t="s">
        <v>1</v>
      </c>
      <c r="F142" s="271" t="s">
        <v>190</v>
      </c>
      <c r="G142" s="269"/>
      <c r="H142" s="272">
        <v>110.675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8" t="s">
        <v>179</v>
      </c>
      <c r="AU142" s="278" t="s">
        <v>89</v>
      </c>
      <c r="AV142" s="14" t="s">
        <v>89</v>
      </c>
      <c r="AW142" s="14" t="s">
        <v>35</v>
      </c>
      <c r="AX142" s="14" t="s">
        <v>79</v>
      </c>
      <c r="AY142" s="278" t="s">
        <v>121</v>
      </c>
    </row>
    <row r="143" s="14" customFormat="1">
      <c r="A143" s="14"/>
      <c r="B143" s="268"/>
      <c r="C143" s="269"/>
      <c r="D143" s="254" t="s">
        <v>179</v>
      </c>
      <c r="E143" s="270" t="s">
        <v>1</v>
      </c>
      <c r="F143" s="271" t="s">
        <v>191</v>
      </c>
      <c r="G143" s="269"/>
      <c r="H143" s="272">
        <v>48.375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8" t="s">
        <v>179</v>
      </c>
      <c r="AU143" s="278" t="s">
        <v>89</v>
      </c>
      <c r="AV143" s="14" t="s">
        <v>89</v>
      </c>
      <c r="AW143" s="14" t="s">
        <v>35</v>
      </c>
      <c r="AX143" s="14" t="s">
        <v>79</v>
      </c>
      <c r="AY143" s="278" t="s">
        <v>121</v>
      </c>
    </row>
    <row r="144" s="14" customFormat="1">
      <c r="A144" s="14"/>
      <c r="B144" s="268"/>
      <c r="C144" s="269"/>
      <c r="D144" s="254" t="s">
        <v>179</v>
      </c>
      <c r="E144" s="270" t="s">
        <v>1</v>
      </c>
      <c r="F144" s="271" t="s">
        <v>192</v>
      </c>
      <c r="G144" s="269"/>
      <c r="H144" s="272">
        <v>11.199999999999999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8" t="s">
        <v>179</v>
      </c>
      <c r="AU144" s="278" t="s">
        <v>89</v>
      </c>
      <c r="AV144" s="14" t="s">
        <v>89</v>
      </c>
      <c r="AW144" s="14" t="s">
        <v>35</v>
      </c>
      <c r="AX144" s="14" t="s">
        <v>79</v>
      </c>
      <c r="AY144" s="278" t="s">
        <v>121</v>
      </c>
    </row>
    <row r="145" s="14" customFormat="1">
      <c r="A145" s="14"/>
      <c r="B145" s="268"/>
      <c r="C145" s="269"/>
      <c r="D145" s="254" t="s">
        <v>179</v>
      </c>
      <c r="E145" s="270" t="s">
        <v>1</v>
      </c>
      <c r="F145" s="271" t="s">
        <v>193</v>
      </c>
      <c r="G145" s="269"/>
      <c r="H145" s="272">
        <v>5.8140000000000001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8" t="s">
        <v>179</v>
      </c>
      <c r="AU145" s="278" t="s">
        <v>89</v>
      </c>
      <c r="AV145" s="14" t="s">
        <v>89</v>
      </c>
      <c r="AW145" s="14" t="s">
        <v>35</v>
      </c>
      <c r="AX145" s="14" t="s">
        <v>79</v>
      </c>
      <c r="AY145" s="278" t="s">
        <v>121</v>
      </c>
    </row>
    <row r="146" s="14" customFormat="1">
      <c r="A146" s="14"/>
      <c r="B146" s="268"/>
      <c r="C146" s="269"/>
      <c r="D146" s="254" t="s">
        <v>179</v>
      </c>
      <c r="E146" s="270" t="s">
        <v>1</v>
      </c>
      <c r="F146" s="271" t="s">
        <v>194</v>
      </c>
      <c r="G146" s="269"/>
      <c r="H146" s="272">
        <v>2.7599999999999998</v>
      </c>
      <c r="I146" s="273"/>
      <c r="J146" s="269"/>
      <c r="K146" s="269"/>
      <c r="L146" s="274"/>
      <c r="M146" s="275"/>
      <c r="N146" s="276"/>
      <c r="O146" s="276"/>
      <c r="P146" s="276"/>
      <c r="Q146" s="276"/>
      <c r="R146" s="276"/>
      <c r="S146" s="276"/>
      <c r="T146" s="27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8" t="s">
        <v>179</v>
      </c>
      <c r="AU146" s="278" t="s">
        <v>89</v>
      </c>
      <c r="AV146" s="14" t="s">
        <v>89</v>
      </c>
      <c r="AW146" s="14" t="s">
        <v>35</v>
      </c>
      <c r="AX146" s="14" t="s">
        <v>79</v>
      </c>
      <c r="AY146" s="278" t="s">
        <v>121</v>
      </c>
    </row>
    <row r="147" s="14" customFormat="1">
      <c r="A147" s="14"/>
      <c r="B147" s="268"/>
      <c r="C147" s="269"/>
      <c r="D147" s="254" t="s">
        <v>179</v>
      </c>
      <c r="E147" s="270" t="s">
        <v>1</v>
      </c>
      <c r="F147" s="271" t="s">
        <v>195</v>
      </c>
      <c r="G147" s="269"/>
      <c r="H147" s="272">
        <v>13.23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8" t="s">
        <v>179</v>
      </c>
      <c r="AU147" s="278" t="s">
        <v>89</v>
      </c>
      <c r="AV147" s="14" t="s">
        <v>89</v>
      </c>
      <c r="AW147" s="14" t="s">
        <v>35</v>
      </c>
      <c r="AX147" s="14" t="s">
        <v>79</v>
      </c>
      <c r="AY147" s="278" t="s">
        <v>121</v>
      </c>
    </row>
    <row r="148" s="14" customFormat="1">
      <c r="A148" s="14"/>
      <c r="B148" s="268"/>
      <c r="C148" s="269"/>
      <c r="D148" s="254" t="s">
        <v>179</v>
      </c>
      <c r="E148" s="270" t="s">
        <v>1</v>
      </c>
      <c r="F148" s="271" t="s">
        <v>196</v>
      </c>
      <c r="G148" s="269"/>
      <c r="H148" s="272">
        <v>19.100000000000001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8" t="s">
        <v>179</v>
      </c>
      <c r="AU148" s="278" t="s">
        <v>89</v>
      </c>
      <c r="AV148" s="14" t="s">
        <v>89</v>
      </c>
      <c r="AW148" s="14" t="s">
        <v>35</v>
      </c>
      <c r="AX148" s="14" t="s">
        <v>79</v>
      </c>
      <c r="AY148" s="278" t="s">
        <v>121</v>
      </c>
    </row>
    <row r="149" s="14" customFormat="1">
      <c r="A149" s="14"/>
      <c r="B149" s="268"/>
      <c r="C149" s="269"/>
      <c r="D149" s="254" t="s">
        <v>179</v>
      </c>
      <c r="E149" s="270" t="s">
        <v>1</v>
      </c>
      <c r="F149" s="271" t="s">
        <v>197</v>
      </c>
      <c r="G149" s="269"/>
      <c r="H149" s="272">
        <v>19.440000000000001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8" t="s">
        <v>179</v>
      </c>
      <c r="AU149" s="278" t="s">
        <v>89</v>
      </c>
      <c r="AV149" s="14" t="s">
        <v>89</v>
      </c>
      <c r="AW149" s="14" t="s">
        <v>35</v>
      </c>
      <c r="AX149" s="14" t="s">
        <v>79</v>
      </c>
      <c r="AY149" s="278" t="s">
        <v>121</v>
      </c>
    </row>
    <row r="150" s="14" customFormat="1">
      <c r="A150" s="14"/>
      <c r="B150" s="268"/>
      <c r="C150" s="269"/>
      <c r="D150" s="254" t="s">
        <v>179</v>
      </c>
      <c r="E150" s="270" t="s">
        <v>1</v>
      </c>
      <c r="F150" s="271" t="s">
        <v>198</v>
      </c>
      <c r="G150" s="269"/>
      <c r="H150" s="272">
        <v>33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8" t="s">
        <v>179</v>
      </c>
      <c r="AU150" s="278" t="s">
        <v>89</v>
      </c>
      <c r="AV150" s="14" t="s">
        <v>89</v>
      </c>
      <c r="AW150" s="14" t="s">
        <v>35</v>
      </c>
      <c r="AX150" s="14" t="s">
        <v>79</v>
      </c>
      <c r="AY150" s="278" t="s">
        <v>121</v>
      </c>
    </row>
    <row r="151" s="14" customFormat="1">
      <c r="A151" s="14"/>
      <c r="B151" s="268"/>
      <c r="C151" s="269"/>
      <c r="D151" s="254" t="s">
        <v>179</v>
      </c>
      <c r="E151" s="270" t="s">
        <v>1</v>
      </c>
      <c r="F151" s="271" t="s">
        <v>199</v>
      </c>
      <c r="G151" s="269"/>
      <c r="H151" s="272">
        <v>4.9160000000000004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8" t="s">
        <v>179</v>
      </c>
      <c r="AU151" s="278" t="s">
        <v>89</v>
      </c>
      <c r="AV151" s="14" t="s">
        <v>89</v>
      </c>
      <c r="AW151" s="14" t="s">
        <v>35</v>
      </c>
      <c r="AX151" s="14" t="s">
        <v>79</v>
      </c>
      <c r="AY151" s="278" t="s">
        <v>121</v>
      </c>
    </row>
    <row r="152" s="14" customFormat="1">
      <c r="A152" s="14"/>
      <c r="B152" s="268"/>
      <c r="C152" s="269"/>
      <c r="D152" s="254" t="s">
        <v>179</v>
      </c>
      <c r="E152" s="270" t="s">
        <v>1</v>
      </c>
      <c r="F152" s="271" t="s">
        <v>200</v>
      </c>
      <c r="G152" s="269"/>
      <c r="H152" s="272">
        <v>16.890999999999998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8" t="s">
        <v>179</v>
      </c>
      <c r="AU152" s="278" t="s">
        <v>89</v>
      </c>
      <c r="AV152" s="14" t="s">
        <v>89</v>
      </c>
      <c r="AW152" s="14" t="s">
        <v>35</v>
      </c>
      <c r="AX152" s="14" t="s">
        <v>79</v>
      </c>
      <c r="AY152" s="278" t="s">
        <v>121</v>
      </c>
    </row>
    <row r="153" s="14" customFormat="1">
      <c r="A153" s="14"/>
      <c r="B153" s="268"/>
      <c r="C153" s="269"/>
      <c r="D153" s="254" t="s">
        <v>179</v>
      </c>
      <c r="E153" s="270" t="s">
        <v>1</v>
      </c>
      <c r="F153" s="271" t="s">
        <v>201</v>
      </c>
      <c r="G153" s="269"/>
      <c r="H153" s="272">
        <v>8.1340000000000003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8" t="s">
        <v>179</v>
      </c>
      <c r="AU153" s="278" t="s">
        <v>89</v>
      </c>
      <c r="AV153" s="14" t="s">
        <v>89</v>
      </c>
      <c r="AW153" s="14" t="s">
        <v>35</v>
      </c>
      <c r="AX153" s="14" t="s">
        <v>79</v>
      </c>
      <c r="AY153" s="278" t="s">
        <v>121</v>
      </c>
    </row>
    <row r="154" s="14" customFormat="1">
      <c r="A154" s="14"/>
      <c r="B154" s="268"/>
      <c r="C154" s="269"/>
      <c r="D154" s="254" t="s">
        <v>179</v>
      </c>
      <c r="E154" s="270" t="s">
        <v>1</v>
      </c>
      <c r="F154" s="271" t="s">
        <v>202</v>
      </c>
      <c r="G154" s="269"/>
      <c r="H154" s="272">
        <v>12.103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8" t="s">
        <v>179</v>
      </c>
      <c r="AU154" s="278" t="s">
        <v>89</v>
      </c>
      <c r="AV154" s="14" t="s">
        <v>89</v>
      </c>
      <c r="AW154" s="14" t="s">
        <v>35</v>
      </c>
      <c r="AX154" s="14" t="s">
        <v>79</v>
      </c>
      <c r="AY154" s="278" t="s">
        <v>121</v>
      </c>
    </row>
    <row r="155" s="14" customFormat="1">
      <c r="A155" s="14"/>
      <c r="B155" s="268"/>
      <c r="C155" s="269"/>
      <c r="D155" s="254" t="s">
        <v>179</v>
      </c>
      <c r="E155" s="270" t="s">
        <v>1</v>
      </c>
      <c r="F155" s="271" t="s">
        <v>203</v>
      </c>
      <c r="G155" s="269"/>
      <c r="H155" s="272">
        <v>52.338000000000001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8" t="s">
        <v>179</v>
      </c>
      <c r="AU155" s="278" t="s">
        <v>89</v>
      </c>
      <c r="AV155" s="14" t="s">
        <v>89</v>
      </c>
      <c r="AW155" s="14" t="s">
        <v>35</v>
      </c>
      <c r="AX155" s="14" t="s">
        <v>79</v>
      </c>
      <c r="AY155" s="278" t="s">
        <v>121</v>
      </c>
    </row>
    <row r="156" s="14" customFormat="1">
      <c r="A156" s="14"/>
      <c r="B156" s="268"/>
      <c r="C156" s="269"/>
      <c r="D156" s="254" t="s">
        <v>179</v>
      </c>
      <c r="E156" s="270" t="s">
        <v>1</v>
      </c>
      <c r="F156" s="271" t="s">
        <v>204</v>
      </c>
      <c r="G156" s="269"/>
      <c r="H156" s="272">
        <v>2.3460000000000001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8" t="s">
        <v>179</v>
      </c>
      <c r="AU156" s="278" t="s">
        <v>89</v>
      </c>
      <c r="AV156" s="14" t="s">
        <v>89</v>
      </c>
      <c r="AW156" s="14" t="s">
        <v>35</v>
      </c>
      <c r="AX156" s="14" t="s">
        <v>79</v>
      </c>
      <c r="AY156" s="278" t="s">
        <v>121</v>
      </c>
    </row>
    <row r="157" s="14" customFormat="1">
      <c r="A157" s="14"/>
      <c r="B157" s="268"/>
      <c r="C157" s="269"/>
      <c r="D157" s="254" t="s">
        <v>179</v>
      </c>
      <c r="E157" s="270" t="s">
        <v>1</v>
      </c>
      <c r="F157" s="271" t="s">
        <v>205</v>
      </c>
      <c r="G157" s="269"/>
      <c r="H157" s="272">
        <v>20.724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8" t="s">
        <v>179</v>
      </c>
      <c r="AU157" s="278" t="s">
        <v>89</v>
      </c>
      <c r="AV157" s="14" t="s">
        <v>89</v>
      </c>
      <c r="AW157" s="14" t="s">
        <v>35</v>
      </c>
      <c r="AX157" s="14" t="s">
        <v>79</v>
      </c>
      <c r="AY157" s="278" t="s">
        <v>121</v>
      </c>
    </row>
    <row r="158" s="14" customFormat="1">
      <c r="A158" s="14"/>
      <c r="B158" s="268"/>
      <c r="C158" s="269"/>
      <c r="D158" s="254" t="s">
        <v>179</v>
      </c>
      <c r="E158" s="270" t="s">
        <v>1</v>
      </c>
      <c r="F158" s="271" t="s">
        <v>206</v>
      </c>
      <c r="G158" s="269"/>
      <c r="H158" s="272">
        <v>11.673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8" t="s">
        <v>179</v>
      </c>
      <c r="AU158" s="278" t="s">
        <v>89</v>
      </c>
      <c r="AV158" s="14" t="s">
        <v>89</v>
      </c>
      <c r="AW158" s="14" t="s">
        <v>35</v>
      </c>
      <c r="AX158" s="14" t="s">
        <v>79</v>
      </c>
      <c r="AY158" s="278" t="s">
        <v>121</v>
      </c>
    </row>
    <row r="159" s="14" customFormat="1">
      <c r="A159" s="14"/>
      <c r="B159" s="268"/>
      <c r="C159" s="269"/>
      <c r="D159" s="254" t="s">
        <v>179</v>
      </c>
      <c r="E159" s="270" t="s">
        <v>1</v>
      </c>
      <c r="F159" s="271" t="s">
        <v>207</v>
      </c>
      <c r="G159" s="269"/>
      <c r="H159" s="272">
        <v>24.738</v>
      </c>
      <c r="I159" s="273"/>
      <c r="J159" s="269"/>
      <c r="K159" s="269"/>
      <c r="L159" s="274"/>
      <c r="M159" s="275"/>
      <c r="N159" s="276"/>
      <c r="O159" s="276"/>
      <c r="P159" s="276"/>
      <c r="Q159" s="276"/>
      <c r="R159" s="276"/>
      <c r="S159" s="276"/>
      <c r="T159" s="27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8" t="s">
        <v>179</v>
      </c>
      <c r="AU159" s="278" t="s">
        <v>89</v>
      </c>
      <c r="AV159" s="14" t="s">
        <v>89</v>
      </c>
      <c r="AW159" s="14" t="s">
        <v>35</v>
      </c>
      <c r="AX159" s="14" t="s">
        <v>79</v>
      </c>
      <c r="AY159" s="278" t="s">
        <v>121</v>
      </c>
    </row>
    <row r="160" s="14" customFormat="1">
      <c r="A160" s="14"/>
      <c r="B160" s="268"/>
      <c r="C160" s="269"/>
      <c r="D160" s="254" t="s">
        <v>179</v>
      </c>
      <c r="E160" s="270" t="s">
        <v>1</v>
      </c>
      <c r="F160" s="271" t="s">
        <v>208</v>
      </c>
      <c r="G160" s="269"/>
      <c r="H160" s="272">
        <v>23.550000000000001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8" t="s">
        <v>179</v>
      </c>
      <c r="AU160" s="278" t="s">
        <v>89</v>
      </c>
      <c r="AV160" s="14" t="s">
        <v>89</v>
      </c>
      <c r="AW160" s="14" t="s">
        <v>35</v>
      </c>
      <c r="AX160" s="14" t="s">
        <v>79</v>
      </c>
      <c r="AY160" s="278" t="s">
        <v>121</v>
      </c>
    </row>
    <row r="161" s="14" customFormat="1">
      <c r="A161" s="14"/>
      <c r="B161" s="268"/>
      <c r="C161" s="269"/>
      <c r="D161" s="254" t="s">
        <v>179</v>
      </c>
      <c r="E161" s="270" t="s">
        <v>1</v>
      </c>
      <c r="F161" s="271" t="s">
        <v>209</v>
      </c>
      <c r="G161" s="269"/>
      <c r="H161" s="272">
        <v>15.119999999999999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8" t="s">
        <v>179</v>
      </c>
      <c r="AU161" s="278" t="s">
        <v>89</v>
      </c>
      <c r="AV161" s="14" t="s">
        <v>89</v>
      </c>
      <c r="AW161" s="14" t="s">
        <v>35</v>
      </c>
      <c r="AX161" s="14" t="s">
        <v>79</v>
      </c>
      <c r="AY161" s="278" t="s">
        <v>121</v>
      </c>
    </row>
    <row r="162" s="16" customFormat="1">
      <c r="A162" s="16"/>
      <c r="B162" s="290"/>
      <c r="C162" s="291"/>
      <c r="D162" s="254" t="s">
        <v>179</v>
      </c>
      <c r="E162" s="292" t="s">
        <v>1</v>
      </c>
      <c r="F162" s="293" t="s">
        <v>210</v>
      </c>
      <c r="G162" s="291"/>
      <c r="H162" s="294">
        <v>661.15300000000002</v>
      </c>
      <c r="I162" s="295"/>
      <c r="J162" s="291"/>
      <c r="K162" s="291"/>
      <c r="L162" s="296"/>
      <c r="M162" s="297"/>
      <c r="N162" s="298"/>
      <c r="O162" s="298"/>
      <c r="P162" s="298"/>
      <c r="Q162" s="298"/>
      <c r="R162" s="298"/>
      <c r="S162" s="298"/>
      <c r="T162" s="299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300" t="s">
        <v>179</v>
      </c>
      <c r="AU162" s="300" t="s">
        <v>89</v>
      </c>
      <c r="AV162" s="16" t="s">
        <v>131</v>
      </c>
      <c r="AW162" s="16" t="s">
        <v>35</v>
      </c>
      <c r="AX162" s="16" t="s">
        <v>79</v>
      </c>
      <c r="AY162" s="300" t="s">
        <v>121</v>
      </c>
    </row>
    <row r="163" s="14" customFormat="1">
      <c r="A163" s="14"/>
      <c r="B163" s="268"/>
      <c r="C163" s="269"/>
      <c r="D163" s="254" t="s">
        <v>179</v>
      </c>
      <c r="E163" s="270" t="s">
        <v>1</v>
      </c>
      <c r="F163" s="271" t="s">
        <v>211</v>
      </c>
      <c r="G163" s="269"/>
      <c r="H163" s="272">
        <v>4.4450000000000003</v>
      </c>
      <c r="I163" s="273"/>
      <c r="J163" s="269"/>
      <c r="K163" s="269"/>
      <c r="L163" s="274"/>
      <c r="M163" s="275"/>
      <c r="N163" s="276"/>
      <c r="O163" s="276"/>
      <c r="P163" s="276"/>
      <c r="Q163" s="276"/>
      <c r="R163" s="276"/>
      <c r="S163" s="276"/>
      <c r="T163" s="27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8" t="s">
        <v>179</v>
      </c>
      <c r="AU163" s="278" t="s">
        <v>89</v>
      </c>
      <c r="AV163" s="14" t="s">
        <v>89</v>
      </c>
      <c r="AW163" s="14" t="s">
        <v>35</v>
      </c>
      <c r="AX163" s="14" t="s">
        <v>79</v>
      </c>
      <c r="AY163" s="278" t="s">
        <v>121</v>
      </c>
    </row>
    <row r="164" s="16" customFormat="1">
      <c r="A164" s="16"/>
      <c r="B164" s="290"/>
      <c r="C164" s="291"/>
      <c r="D164" s="254" t="s">
        <v>179</v>
      </c>
      <c r="E164" s="292" t="s">
        <v>1</v>
      </c>
      <c r="F164" s="293" t="s">
        <v>210</v>
      </c>
      <c r="G164" s="291"/>
      <c r="H164" s="294">
        <v>4.4450000000000003</v>
      </c>
      <c r="I164" s="295"/>
      <c r="J164" s="291"/>
      <c r="K164" s="291"/>
      <c r="L164" s="296"/>
      <c r="M164" s="297"/>
      <c r="N164" s="298"/>
      <c r="O164" s="298"/>
      <c r="P164" s="298"/>
      <c r="Q164" s="298"/>
      <c r="R164" s="298"/>
      <c r="S164" s="298"/>
      <c r="T164" s="299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300" t="s">
        <v>179</v>
      </c>
      <c r="AU164" s="300" t="s">
        <v>89</v>
      </c>
      <c r="AV164" s="16" t="s">
        <v>131</v>
      </c>
      <c r="AW164" s="16" t="s">
        <v>35</v>
      </c>
      <c r="AX164" s="16" t="s">
        <v>79</v>
      </c>
      <c r="AY164" s="300" t="s">
        <v>121</v>
      </c>
    </row>
    <row r="165" s="15" customFormat="1">
      <c r="A165" s="15"/>
      <c r="B165" s="279"/>
      <c r="C165" s="280"/>
      <c r="D165" s="254" t="s">
        <v>179</v>
      </c>
      <c r="E165" s="281" t="s">
        <v>1</v>
      </c>
      <c r="F165" s="282" t="s">
        <v>183</v>
      </c>
      <c r="G165" s="280"/>
      <c r="H165" s="283">
        <v>665.59799999999996</v>
      </c>
      <c r="I165" s="284"/>
      <c r="J165" s="280"/>
      <c r="K165" s="280"/>
      <c r="L165" s="285"/>
      <c r="M165" s="286"/>
      <c r="N165" s="287"/>
      <c r="O165" s="287"/>
      <c r="P165" s="287"/>
      <c r="Q165" s="287"/>
      <c r="R165" s="287"/>
      <c r="S165" s="287"/>
      <c r="T165" s="28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9" t="s">
        <v>179</v>
      </c>
      <c r="AU165" s="289" t="s">
        <v>89</v>
      </c>
      <c r="AV165" s="15" t="s">
        <v>135</v>
      </c>
      <c r="AW165" s="15" t="s">
        <v>35</v>
      </c>
      <c r="AX165" s="15" t="s">
        <v>87</v>
      </c>
      <c r="AY165" s="289" t="s">
        <v>121</v>
      </c>
    </row>
    <row r="166" s="2" customFormat="1" ht="21.75" customHeight="1">
      <c r="A166" s="39"/>
      <c r="B166" s="40"/>
      <c r="C166" s="227" t="s">
        <v>131</v>
      </c>
      <c r="D166" s="227" t="s">
        <v>122</v>
      </c>
      <c r="E166" s="228" t="s">
        <v>212</v>
      </c>
      <c r="F166" s="229" t="s">
        <v>213</v>
      </c>
      <c r="G166" s="230" t="s">
        <v>174</v>
      </c>
      <c r="H166" s="231">
        <v>6.3239999999999998</v>
      </c>
      <c r="I166" s="232"/>
      <c r="J166" s="233">
        <f>ROUND(I166*H166,2)</f>
        <v>0</v>
      </c>
      <c r="K166" s="229" t="s">
        <v>175</v>
      </c>
      <c r="L166" s="45"/>
      <c r="M166" s="234" t="s">
        <v>1</v>
      </c>
      <c r="N166" s="235" t="s">
        <v>44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0.32000000000000001</v>
      </c>
      <c r="T166" s="237">
        <f>S166*H166</f>
        <v>2.0236800000000001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135</v>
      </c>
      <c r="AT166" s="238" t="s">
        <v>122</v>
      </c>
      <c r="AU166" s="238" t="s">
        <v>89</v>
      </c>
      <c r="AY166" s="18" t="s">
        <v>121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87</v>
      </c>
      <c r="BK166" s="239">
        <f>ROUND(I166*H166,2)</f>
        <v>0</v>
      </c>
      <c r="BL166" s="18" t="s">
        <v>135</v>
      </c>
      <c r="BM166" s="238" t="s">
        <v>214</v>
      </c>
    </row>
    <row r="167" s="2" customFormat="1">
      <c r="A167" s="39"/>
      <c r="B167" s="40"/>
      <c r="C167" s="41"/>
      <c r="D167" s="254" t="s">
        <v>177</v>
      </c>
      <c r="E167" s="41"/>
      <c r="F167" s="255" t="s">
        <v>178</v>
      </c>
      <c r="G167" s="41"/>
      <c r="H167" s="41"/>
      <c r="I167" s="145"/>
      <c r="J167" s="41"/>
      <c r="K167" s="41"/>
      <c r="L167" s="45"/>
      <c r="M167" s="256"/>
      <c r="N167" s="257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177</v>
      </c>
      <c r="AU167" s="18" t="s">
        <v>89</v>
      </c>
    </row>
    <row r="168" s="13" customFormat="1">
      <c r="A168" s="13"/>
      <c r="B168" s="258"/>
      <c r="C168" s="259"/>
      <c r="D168" s="254" t="s">
        <v>179</v>
      </c>
      <c r="E168" s="260" t="s">
        <v>1</v>
      </c>
      <c r="F168" s="261" t="s">
        <v>215</v>
      </c>
      <c r="G168" s="259"/>
      <c r="H168" s="260" t="s">
        <v>1</v>
      </c>
      <c r="I168" s="262"/>
      <c r="J168" s="259"/>
      <c r="K168" s="259"/>
      <c r="L168" s="263"/>
      <c r="M168" s="264"/>
      <c r="N168" s="265"/>
      <c r="O168" s="265"/>
      <c r="P168" s="265"/>
      <c r="Q168" s="265"/>
      <c r="R168" s="265"/>
      <c r="S168" s="265"/>
      <c r="T168" s="26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7" t="s">
        <v>179</v>
      </c>
      <c r="AU168" s="267" t="s">
        <v>89</v>
      </c>
      <c r="AV168" s="13" t="s">
        <v>87</v>
      </c>
      <c r="AW168" s="13" t="s">
        <v>35</v>
      </c>
      <c r="AX168" s="13" t="s">
        <v>79</v>
      </c>
      <c r="AY168" s="267" t="s">
        <v>121</v>
      </c>
    </row>
    <row r="169" s="14" customFormat="1">
      <c r="A169" s="14"/>
      <c r="B169" s="268"/>
      <c r="C169" s="269"/>
      <c r="D169" s="254" t="s">
        <v>179</v>
      </c>
      <c r="E169" s="270" t="s">
        <v>1</v>
      </c>
      <c r="F169" s="271" t="s">
        <v>216</v>
      </c>
      <c r="G169" s="269"/>
      <c r="H169" s="272">
        <v>6.3239999999999998</v>
      </c>
      <c r="I169" s="273"/>
      <c r="J169" s="269"/>
      <c r="K169" s="269"/>
      <c r="L169" s="274"/>
      <c r="M169" s="275"/>
      <c r="N169" s="276"/>
      <c r="O169" s="276"/>
      <c r="P169" s="276"/>
      <c r="Q169" s="276"/>
      <c r="R169" s="276"/>
      <c r="S169" s="276"/>
      <c r="T169" s="27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8" t="s">
        <v>179</v>
      </c>
      <c r="AU169" s="278" t="s">
        <v>89</v>
      </c>
      <c r="AV169" s="14" t="s">
        <v>89</v>
      </c>
      <c r="AW169" s="14" t="s">
        <v>35</v>
      </c>
      <c r="AX169" s="14" t="s">
        <v>87</v>
      </c>
      <c r="AY169" s="278" t="s">
        <v>121</v>
      </c>
    </row>
    <row r="170" s="2" customFormat="1" ht="21.75" customHeight="1">
      <c r="A170" s="39"/>
      <c r="B170" s="40"/>
      <c r="C170" s="227" t="s">
        <v>135</v>
      </c>
      <c r="D170" s="227" t="s">
        <v>122</v>
      </c>
      <c r="E170" s="228" t="s">
        <v>217</v>
      </c>
      <c r="F170" s="229" t="s">
        <v>218</v>
      </c>
      <c r="G170" s="230" t="s">
        <v>174</v>
      </c>
      <c r="H170" s="231">
        <v>48.408000000000001</v>
      </c>
      <c r="I170" s="232"/>
      <c r="J170" s="233">
        <f>ROUND(I170*H170,2)</f>
        <v>0</v>
      </c>
      <c r="K170" s="229" t="s">
        <v>175</v>
      </c>
      <c r="L170" s="45"/>
      <c r="M170" s="234" t="s">
        <v>1</v>
      </c>
      <c r="N170" s="235" t="s">
        <v>44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0.29499999999999998</v>
      </c>
      <c r="T170" s="237">
        <f>S170*H170</f>
        <v>14.28036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135</v>
      </c>
      <c r="AT170" s="238" t="s">
        <v>122</v>
      </c>
      <c r="AU170" s="238" t="s">
        <v>89</v>
      </c>
      <c r="AY170" s="18" t="s">
        <v>121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87</v>
      </c>
      <c r="BK170" s="239">
        <f>ROUND(I170*H170,2)</f>
        <v>0</v>
      </c>
      <c r="BL170" s="18" t="s">
        <v>135</v>
      </c>
      <c r="BM170" s="238" t="s">
        <v>219</v>
      </c>
    </row>
    <row r="171" s="2" customFormat="1">
      <c r="A171" s="39"/>
      <c r="B171" s="40"/>
      <c r="C171" s="41"/>
      <c r="D171" s="254" t="s">
        <v>177</v>
      </c>
      <c r="E171" s="41"/>
      <c r="F171" s="255" t="s">
        <v>178</v>
      </c>
      <c r="G171" s="41"/>
      <c r="H171" s="41"/>
      <c r="I171" s="145"/>
      <c r="J171" s="41"/>
      <c r="K171" s="41"/>
      <c r="L171" s="45"/>
      <c r="M171" s="256"/>
      <c r="N171" s="257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177</v>
      </c>
      <c r="AU171" s="18" t="s">
        <v>89</v>
      </c>
    </row>
    <row r="172" s="14" customFormat="1">
      <c r="A172" s="14"/>
      <c r="B172" s="268"/>
      <c r="C172" s="269"/>
      <c r="D172" s="254" t="s">
        <v>179</v>
      </c>
      <c r="E172" s="270" t="s">
        <v>1</v>
      </c>
      <c r="F172" s="271" t="s">
        <v>220</v>
      </c>
      <c r="G172" s="269"/>
      <c r="H172" s="272">
        <v>6.5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8" t="s">
        <v>179</v>
      </c>
      <c r="AU172" s="278" t="s">
        <v>89</v>
      </c>
      <c r="AV172" s="14" t="s">
        <v>89</v>
      </c>
      <c r="AW172" s="14" t="s">
        <v>35</v>
      </c>
      <c r="AX172" s="14" t="s">
        <v>79</v>
      </c>
      <c r="AY172" s="278" t="s">
        <v>121</v>
      </c>
    </row>
    <row r="173" s="14" customFormat="1">
      <c r="A173" s="14"/>
      <c r="B173" s="268"/>
      <c r="C173" s="269"/>
      <c r="D173" s="254" t="s">
        <v>179</v>
      </c>
      <c r="E173" s="270" t="s">
        <v>1</v>
      </c>
      <c r="F173" s="271" t="s">
        <v>221</v>
      </c>
      <c r="G173" s="269"/>
      <c r="H173" s="272">
        <v>7.2080000000000002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8" t="s">
        <v>179</v>
      </c>
      <c r="AU173" s="278" t="s">
        <v>89</v>
      </c>
      <c r="AV173" s="14" t="s">
        <v>89</v>
      </c>
      <c r="AW173" s="14" t="s">
        <v>35</v>
      </c>
      <c r="AX173" s="14" t="s">
        <v>79</v>
      </c>
      <c r="AY173" s="278" t="s">
        <v>121</v>
      </c>
    </row>
    <row r="174" s="14" customFormat="1">
      <c r="A174" s="14"/>
      <c r="B174" s="268"/>
      <c r="C174" s="269"/>
      <c r="D174" s="254" t="s">
        <v>179</v>
      </c>
      <c r="E174" s="270" t="s">
        <v>1</v>
      </c>
      <c r="F174" s="271" t="s">
        <v>222</v>
      </c>
      <c r="G174" s="269"/>
      <c r="H174" s="272">
        <v>12.92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8" t="s">
        <v>179</v>
      </c>
      <c r="AU174" s="278" t="s">
        <v>89</v>
      </c>
      <c r="AV174" s="14" t="s">
        <v>89</v>
      </c>
      <c r="AW174" s="14" t="s">
        <v>35</v>
      </c>
      <c r="AX174" s="14" t="s">
        <v>79</v>
      </c>
      <c r="AY174" s="278" t="s">
        <v>121</v>
      </c>
    </row>
    <row r="175" s="14" customFormat="1">
      <c r="A175" s="14"/>
      <c r="B175" s="268"/>
      <c r="C175" s="269"/>
      <c r="D175" s="254" t="s">
        <v>179</v>
      </c>
      <c r="E175" s="270" t="s">
        <v>1</v>
      </c>
      <c r="F175" s="271" t="s">
        <v>223</v>
      </c>
      <c r="G175" s="269"/>
      <c r="H175" s="272">
        <v>7.9199999999999999</v>
      </c>
      <c r="I175" s="273"/>
      <c r="J175" s="269"/>
      <c r="K175" s="269"/>
      <c r="L175" s="274"/>
      <c r="M175" s="275"/>
      <c r="N175" s="276"/>
      <c r="O175" s="276"/>
      <c r="P175" s="276"/>
      <c r="Q175" s="276"/>
      <c r="R175" s="276"/>
      <c r="S175" s="276"/>
      <c r="T175" s="27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8" t="s">
        <v>179</v>
      </c>
      <c r="AU175" s="278" t="s">
        <v>89</v>
      </c>
      <c r="AV175" s="14" t="s">
        <v>89</v>
      </c>
      <c r="AW175" s="14" t="s">
        <v>35</v>
      </c>
      <c r="AX175" s="14" t="s">
        <v>79</v>
      </c>
      <c r="AY175" s="278" t="s">
        <v>121</v>
      </c>
    </row>
    <row r="176" s="14" customFormat="1">
      <c r="A176" s="14"/>
      <c r="B176" s="268"/>
      <c r="C176" s="269"/>
      <c r="D176" s="254" t="s">
        <v>179</v>
      </c>
      <c r="E176" s="270" t="s">
        <v>1</v>
      </c>
      <c r="F176" s="271" t="s">
        <v>224</v>
      </c>
      <c r="G176" s="269"/>
      <c r="H176" s="272">
        <v>13.859999999999999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8" t="s">
        <v>179</v>
      </c>
      <c r="AU176" s="278" t="s">
        <v>89</v>
      </c>
      <c r="AV176" s="14" t="s">
        <v>89</v>
      </c>
      <c r="AW176" s="14" t="s">
        <v>35</v>
      </c>
      <c r="AX176" s="14" t="s">
        <v>79</v>
      </c>
      <c r="AY176" s="278" t="s">
        <v>121</v>
      </c>
    </row>
    <row r="177" s="15" customFormat="1">
      <c r="A177" s="15"/>
      <c r="B177" s="279"/>
      <c r="C177" s="280"/>
      <c r="D177" s="254" t="s">
        <v>179</v>
      </c>
      <c r="E177" s="281" t="s">
        <v>1</v>
      </c>
      <c r="F177" s="282" t="s">
        <v>183</v>
      </c>
      <c r="G177" s="280"/>
      <c r="H177" s="283">
        <v>48.408000000000001</v>
      </c>
      <c r="I177" s="284"/>
      <c r="J177" s="280"/>
      <c r="K177" s="280"/>
      <c r="L177" s="285"/>
      <c r="M177" s="286"/>
      <c r="N177" s="287"/>
      <c r="O177" s="287"/>
      <c r="P177" s="287"/>
      <c r="Q177" s="287"/>
      <c r="R177" s="287"/>
      <c r="S177" s="287"/>
      <c r="T177" s="28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9" t="s">
        <v>179</v>
      </c>
      <c r="AU177" s="289" t="s">
        <v>89</v>
      </c>
      <c r="AV177" s="15" t="s">
        <v>135</v>
      </c>
      <c r="AW177" s="15" t="s">
        <v>35</v>
      </c>
      <c r="AX177" s="15" t="s">
        <v>87</v>
      </c>
      <c r="AY177" s="289" t="s">
        <v>121</v>
      </c>
    </row>
    <row r="178" s="2" customFormat="1" ht="21.75" customHeight="1">
      <c r="A178" s="39"/>
      <c r="B178" s="40"/>
      <c r="C178" s="227" t="s">
        <v>120</v>
      </c>
      <c r="D178" s="227" t="s">
        <v>122</v>
      </c>
      <c r="E178" s="228" t="s">
        <v>225</v>
      </c>
      <c r="F178" s="229" t="s">
        <v>226</v>
      </c>
      <c r="G178" s="230" t="s">
        <v>174</v>
      </c>
      <c r="H178" s="231">
        <v>113.34999999999999</v>
      </c>
      <c r="I178" s="232"/>
      <c r="J178" s="233">
        <f>ROUND(I178*H178,2)</f>
        <v>0</v>
      </c>
      <c r="K178" s="229" t="s">
        <v>175</v>
      </c>
      <c r="L178" s="45"/>
      <c r="M178" s="234" t="s">
        <v>1</v>
      </c>
      <c r="N178" s="235" t="s">
        <v>44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0.22</v>
      </c>
      <c r="T178" s="237">
        <f>S178*H178</f>
        <v>24.936999999999998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135</v>
      </c>
      <c r="AT178" s="238" t="s">
        <v>122</v>
      </c>
      <c r="AU178" s="238" t="s">
        <v>89</v>
      </c>
      <c r="AY178" s="18" t="s">
        <v>121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87</v>
      </c>
      <c r="BK178" s="239">
        <f>ROUND(I178*H178,2)</f>
        <v>0</v>
      </c>
      <c r="BL178" s="18" t="s">
        <v>135</v>
      </c>
      <c r="BM178" s="238" t="s">
        <v>227</v>
      </c>
    </row>
    <row r="179" s="2" customFormat="1">
      <c r="A179" s="39"/>
      <c r="B179" s="40"/>
      <c r="C179" s="41"/>
      <c r="D179" s="254" t="s">
        <v>177</v>
      </c>
      <c r="E179" s="41"/>
      <c r="F179" s="255" t="s">
        <v>178</v>
      </c>
      <c r="G179" s="41"/>
      <c r="H179" s="41"/>
      <c r="I179" s="145"/>
      <c r="J179" s="41"/>
      <c r="K179" s="41"/>
      <c r="L179" s="45"/>
      <c r="M179" s="256"/>
      <c r="N179" s="257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177</v>
      </c>
      <c r="AU179" s="18" t="s">
        <v>89</v>
      </c>
    </row>
    <row r="180" s="13" customFormat="1">
      <c r="A180" s="13"/>
      <c r="B180" s="258"/>
      <c r="C180" s="259"/>
      <c r="D180" s="254" t="s">
        <v>179</v>
      </c>
      <c r="E180" s="260" t="s">
        <v>1</v>
      </c>
      <c r="F180" s="261" t="s">
        <v>228</v>
      </c>
      <c r="G180" s="259"/>
      <c r="H180" s="260" t="s">
        <v>1</v>
      </c>
      <c r="I180" s="262"/>
      <c r="J180" s="259"/>
      <c r="K180" s="259"/>
      <c r="L180" s="263"/>
      <c r="M180" s="264"/>
      <c r="N180" s="265"/>
      <c r="O180" s="265"/>
      <c r="P180" s="265"/>
      <c r="Q180" s="265"/>
      <c r="R180" s="265"/>
      <c r="S180" s="265"/>
      <c r="T180" s="26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7" t="s">
        <v>179</v>
      </c>
      <c r="AU180" s="267" t="s">
        <v>89</v>
      </c>
      <c r="AV180" s="13" t="s">
        <v>87</v>
      </c>
      <c r="AW180" s="13" t="s">
        <v>35</v>
      </c>
      <c r="AX180" s="13" t="s">
        <v>79</v>
      </c>
      <c r="AY180" s="267" t="s">
        <v>121</v>
      </c>
    </row>
    <row r="181" s="14" customFormat="1">
      <c r="A181" s="14"/>
      <c r="B181" s="268"/>
      <c r="C181" s="269"/>
      <c r="D181" s="254" t="s">
        <v>179</v>
      </c>
      <c r="E181" s="270" t="s">
        <v>1</v>
      </c>
      <c r="F181" s="271" t="s">
        <v>229</v>
      </c>
      <c r="G181" s="269"/>
      <c r="H181" s="272">
        <v>26.334</v>
      </c>
      <c r="I181" s="273"/>
      <c r="J181" s="269"/>
      <c r="K181" s="269"/>
      <c r="L181" s="274"/>
      <c r="M181" s="275"/>
      <c r="N181" s="276"/>
      <c r="O181" s="276"/>
      <c r="P181" s="276"/>
      <c r="Q181" s="276"/>
      <c r="R181" s="276"/>
      <c r="S181" s="276"/>
      <c r="T181" s="27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8" t="s">
        <v>179</v>
      </c>
      <c r="AU181" s="278" t="s">
        <v>89</v>
      </c>
      <c r="AV181" s="14" t="s">
        <v>89</v>
      </c>
      <c r="AW181" s="14" t="s">
        <v>35</v>
      </c>
      <c r="AX181" s="14" t="s">
        <v>79</v>
      </c>
      <c r="AY181" s="278" t="s">
        <v>121</v>
      </c>
    </row>
    <row r="182" s="14" customFormat="1">
      <c r="A182" s="14"/>
      <c r="B182" s="268"/>
      <c r="C182" s="269"/>
      <c r="D182" s="254" t="s">
        <v>179</v>
      </c>
      <c r="E182" s="270" t="s">
        <v>1</v>
      </c>
      <c r="F182" s="271" t="s">
        <v>230</v>
      </c>
      <c r="G182" s="269"/>
      <c r="H182" s="272">
        <v>3.6749999999999998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8" t="s">
        <v>179</v>
      </c>
      <c r="AU182" s="278" t="s">
        <v>89</v>
      </c>
      <c r="AV182" s="14" t="s">
        <v>89</v>
      </c>
      <c r="AW182" s="14" t="s">
        <v>35</v>
      </c>
      <c r="AX182" s="14" t="s">
        <v>79</v>
      </c>
      <c r="AY182" s="278" t="s">
        <v>121</v>
      </c>
    </row>
    <row r="183" s="14" customFormat="1">
      <c r="A183" s="14"/>
      <c r="B183" s="268"/>
      <c r="C183" s="269"/>
      <c r="D183" s="254" t="s">
        <v>179</v>
      </c>
      <c r="E183" s="270" t="s">
        <v>1</v>
      </c>
      <c r="F183" s="271" t="s">
        <v>231</v>
      </c>
      <c r="G183" s="269"/>
      <c r="H183" s="272">
        <v>4.0999999999999996</v>
      </c>
      <c r="I183" s="273"/>
      <c r="J183" s="269"/>
      <c r="K183" s="269"/>
      <c r="L183" s="274"/>
      <c r="M183" s="275"/>
      <c r="N183" s="276"/>
      <c r="O183" s="276"/>
      <c r="P183" s="276"/>
      <c r="Q183" s="276"/>
      <c r="R183" s="276"/>
      <c r="S183" s="276"/>
      <c r="T183" s="27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8" t="s">
        <v>179</v>
      </c>
      <c r="AU183" s="278" t="s">
        <v>89</v>
      </c>
      <c r="AV183" s="14" t="s">
        <v>89</v>
      </c>
      <c r="AW183" s="14" t="s">
        <v>35</v>
      </c>
      <c r="AX183" s="14" t="s">
        <v>79</v>
      </c>
      <c r="AY183" s="278" t="s">
        <v>121</v>
      </c>
    </row>
    <row r="184" s="14" customFormat="1">
      <c r="A184" s="14"/>
      <c r="B184" s="268"/>
      <c r="C184" s="269"/>
      <c r="D184" s="254" t="s">
        <v>179</v>
      </c>
      <c r="E184" s="270" t="s">
        <v>1</v>
      </c>
      <c r="F184" s="271" t="s">
        <v>232</v>
      </c>
      <c r="G184" s="269"/>
      <c r="H184" s="272">
        <v>13.747999999999999</v>
      </c>
      <c r="I184" s="273"/>
      <c r="J184" s="269"/>
      <c r="K184" s="269"/>
      <c r="L184" s="274"/>
      <c r="M184" s="275"/>
      <c r="N184" s="276"/>
      <c r="O184" s="276"/>
      <c r="P184" s="276"/>
      <c r="Q184" s="276"/>
      <c r="R184" s="276"/>
      <c r="S184" s="276"/>
      <c r="T184" s="27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8" t="s">
        <v>179</v>
      </c>
      <c r="AU184" s="278" t="s">
        <v>89</v>
      </c>
      <c r="AV184" s="14" t="s">
        <v>89</v>
      </c>
      <c r="AW184" s="14" t="s">
        <v>35</v>
      </c>
      <c r="AX184" s="14" t="s">
        <v>79</v>
      </c>
      <c r="AY184" s="278" t="s">
        <v>121</v>
      </c>
    </row>
    <row r="185" s="14" customFormat="1">
      <c r="A185" s="14"/>
      <c r="B185" s="268"/>
      <c r="C185" s="269"/>
      <c r="D185" s="254" t="s">
        <v>179</v>
      </c>
      <c r="E185" s="270" t="s">
        <v>1</v>
      </c>
      <c r="F185" s="271" t="s">
        <v>233</v>
      </c>
      <c r="G185" s="269"/>
      <c r="H185" s="272">
        <v>9.4000000000000004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8" t="s">
        <v>179</v>
      </c>
      <c r="AU185" s="278" t="s">
        <v>89</v>
      </c>
      <c r="AV185" s="14" t="s">
        <v>89</v>
      </c>
      <c r="AW185" s="14" t="s">
        <v>35</v>
      </c>
      <c r="AX185" s="14" t="s">
        <v>79</v>
      </c>
      <c r="AY185" s="278" t="s">
        <v>121</v>
      </c>
    </row>
    <row r="186" s="14" customFormat="1">
      <c r="A186" s="14"/>
      <c r="B186" s="268"/>
      <c r="C186" s="269"/>
      <c r="D186" s="254" t="s">
        <v>179</v>
      </c>
      <c r="E186" s="270" t="s">
        <v>1</v>
      </c>
      <c r="F186" s="271" t="s">
        <v>234</v>
      </c>
      <c r="G186" s="269"/>
      <c r="H186" s="272">
        <v>4.0019999999999998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8" t="s">
        <v>179</v>
      </c>
      <c r="AU186" s="278" t="s">
        <v>89</v>
      </c>
      <c r="AV186" s="14" t="s">
        <v>89</v>
      </c>
      <c r="AW186" s="14" t="s">
        <v>35</v>
      </c>
      <c r="AX186" s="14" t="s">
        <v>79</v>
      </c>
      <c r="AY186" s="278" t="s">
        <v>121</v>
      </c>
    </row>
    <row r="187" s="14" customFormat="1">
      <c r="A187" s="14"/>
      <c r="B187" s="268"/>
      <c r="C187" s="269"/>
      <c r="D187" s="254" t="s">
        <v>179</v>
      </c>
      <c r="E187" s="270" t="s">
        <v>1</v>
      </c>
      <c r="F187" s="271" t="s">
        <v>235</v>
      </c>
      <c r="G187" s="269"/>
      <c r="H187" s="272">
        <v>9.4499999999999993</v>
      </c>
      <c r="I187" s="273"/>
      <c r="J187" s="269"/>
      <c r="K187" s="269"/>
      <c r="L187" s="274"/>
      <c r="M187" s="275"/>
      <c r="N187" s="276"/>
      <c r="O187" s="276"/>
      <c r="P187" s="276"/>
      <c r="Q187" s="276"/>
      <c r="R187" s="276"/>
      <c r="S187" s="276"/>
      <c r="T187" s="27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8" t="s">
        <v>179</v>
      </c>
      <c r="AU187" s="278" t="s">
        <v>89</v>
      </c>
      <c r="AV187" s="14" t="s">
        <v>89</v>
      </c>
      <c r="AW187" s="14" t="s">
        <v>35</v>
      </c>
      <c r="AX187" s="14" t="s">
        <v>79</v>
      </c>
      <c r="AY187" s="278" t="s">
        <v>121</v>
      </c>
    </row>
    <row r="188" s="14" customFormat="1">
      <c r="A188" s="14"/>
      <c r="B188" s="268"/>
      <c r="C188" s="269"/>
      <c r="D188" s="254" t="s">
        <v>179</v>
      </c>
      <c r="E188" s="270" t="s">
        <v>1</v>
      </c>
      <c r="F188" s="271" t="s">
        <v>236</v>
      </c>
      <c r="G188" s="269"/>
      <c r="H188" s="272">
        <v>6.6699999999999999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8" t="s">
        <v>179</v>
      </c>
      <c r="AU188" s="278" t="s">
        <v>89</v>
      </c>
      <c r="AV188" s="14" t="s">
        <v>89</v>
      </c>
      <c r="AW188" s="14" t="s">
        <v>35</v>
      </c>
      <c r="AX188" s="14" t="s">
        <v>79</v>
      </c>
      <c r="AY188" s="278" t="s">
        <v>121</v>
      </c>
    </row>
    <row r="189" s="14" customFormat="1">
      <c r="A189" s="14"/>
      <c r="B189" s="268"/>
      <c r="C189" s="269"/>
      <c r="D189" s="254" t="s">
        <v>179</v>
      </c>
      <c r="E189" s="270" t="s">
        <v>1</v>
      </c>
      <c r="F189" s="271" t="s">
        <v>237</v>
      </c>
      <c r="G189" s="269"/>
      <c r="H189" s="272">
        <v>4.2000000000000002</v>
      </c>
      <c r="I189" s="273"/>
      <c r="J189" s="269"/>
      <c r="K189" s="269"/>
      <c r="L189" s="274"/>
      <c r="M189" s="275"/>
      <c r="N189" s="276"/>
      <c r="O189" s="276"/>
      <c r="P189" s="276"/>
      <c r="Q189" s="276"/>
      <c r="R189" s="276"/>
      <c r="S189" s="276"/>
      <c r="T189" s="27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8" t="s">
        <v>179</v>
      </c>
      <c r="AU189" s="278" t="s">
        <v>89</v>
      </c>
      <c r="AV189" s="14" t="s">
        <v>89</v>
      </c>
      <c r="AW189" s="14" t="s">
        <v>35</v>
      </c>
      <c r="AX189" s="14" t="s">
        <v>79</v>
      </c>
      <c r="AY189" s="278" t="s">
        <v>121</v>
      </c>
    </row>
    <row r="190" s="14" customFormat="1">
      <c r="A190" s="14"/>
      <c r="B190" s="268"/>
      <c r="C190" s="269"/>
      <c r="D190" s="254" t="s">
        <v>179</v>
      </c>
      <c r="E190" s="270" t="s">
        <v>1</v>
      </c>
      <c r="F190" s="271" t="s">
        <v>238</v>
      </c>
      <c r="G190" s="269"/>
      <c r="H190" s="272">
        <v>17.861000000000001</v>
      </c>
      <c r="I190" s="273"/>
      <c r="J190" s="269"/>
      <c r="K190" s="269"/>
      <c r="L190" s="274"/>
      <c r="M190" s="275"/>
      <c r="N190" s="276"/>
      <c r="O190" s="276"/>
      <c r="P190" s="276"/>
      <c r="Q190" s="276"/>
      <c r="R190" s="276"/>
      <c r="S190" s="276"/>
      <c r="T190" s="27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8" t="s">
        <v>179</v>
      </c>
      <c r="AU190" s="278" t="s">
        <v>89</v>
      </c>
      <c r="AV190" s="14" t="s">
        <v>89</v>
      </c>
      <c r="AW190" s="14" t="s">
        <v>35</v>
      </c>
      <c r="AX190" s="14" t="s">
        <v>79</v>
      </c>
      <c r="AY190" s="278" t="s">
        <v>121</v>
      </c>
    </row>
    <row r="191" s="14" customFormat="1">
      <c r="A191" s="14"/>
      <c r="B191" s="268"/>
      <c r="C191" s="269"/>
      <c r="D191" s="254" t="s">
        <v>179</v>
      </c>
      <c r="E191" s="270" t="s">
        <v>1</v>
      </c>
      <c r="F191" s="271" t="s">
        <v>239</v>
      </c>
      <c r="G191" s="269"/>
      <c r="H191" s="272">
        <v>13.91</v>
      </c>
      <c r="I191" s="273"/>
      <c r="J191" s="269"/>
      <c r="K191" s="269"/>
      <c r="L191" s="274"/>
      <c r="M191" s="275"/>
      <c r="N191" s="276"/>
      <c r="O191" s="276"/>
      <c r="P191" s="276"/>
      <c r="Q191" s="276"/>
      <c r="R191" s="276"/>
      <c r="S191" s="276"/>
      <c r="T191" s="27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8" t="s">
        <v>179</v>
      </c>
      <c r="AU191" s="278" t="s">
        <v>89</v>
      </c>
      <c r="AV191" s="14" t="s">
        <v>89</v>
      </c>
      <c r="AW191" s="14" t="s">
        <v>35</v>
      </c>
      <c r="AX191" s="14" t="s">
        <v>79</v>
      </c>
      <c r="AY191" s="278" t="s">
        <v>121</v>
      </c>
    </row>
    <row r="192" s="15" customFormat="1">
      <c r="A192" s="15"/>
      <c r="B192" s="279"/>
      <c r="C192" s="280"/>
      <c r="D192" s="254" t="s">
        <v>179</v>
      </c>
      <c r="E192" s="281" t="s">
        <v>1</v>
      </c>
      <c r="F192" s="282" t="s">
        <v>183</v>
      </c>
      <c r="G192" s="280"/>
      <c r="H192" s="283">
        <v>113.34999999999999</v>
      </c>
      <c r="I192" s="284"/>
      <c r="J192" s="280"/>
      <c r="K192" s="280"/>
      <c r="L192" s="285"/>
      <c r="M192" s="286"/>
      <c r="N192" s="287"/>
      <c r="O192" s="287"/>
      <c r="P192" s="287"/>
      <c r="Q192" s="287"/>
      <c r="R192" s="287"/>
      <c r="S192" s="287"/>
      <c r="T192" s="28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9" t="s">
        <v>179</v>
      </c>
      <c r="AU192" s="289" t="s">
        <v>89</v>
      </c>
      <c r="AV192" s="15" t="s">
        <v>135</v>
      </c>
      <c r="AW192" s="15" t="s">
        <v>35</v>
      </c>
      <c r="AX192" s="15" t="s">
        <v>87</v>
      </c>
      <c r="AY192" s="289" t="s">
        <v>121</v>
      </c>
    </row>
    <row r="193" s="2" customFormat="1" ht="21.75" customHeight="1">
      <c r="A193" s="39"/>
      <c r="B193" s="40"/>
      <c r="C193" s="227" t="s">
        <v>142</v>
      </c>
      <c r="D193" s="227" t="s">
        <v>122</v>
      </c>
      <c r="E193" s="228" t="s">
        <v>240</v>
      </c>
      <c r="F193" s="229" t="s">
        <v>241</v>
      </c>
      <c r="G193" s="230" t="s">
        <v>174</v>
      </c>
      <c r="H193" s="231">
        <v>683.42200000000003</v>
      </c>
      <c r="I193" s="232"/>
      <c r="J193" s="233">
        <f>ROUND(I193*H193,2)</f>
        <v>0</v>
      </c>
      <c r="K193" s="229" t="s">
        <v>175</v>
      </c>
      <c r="L193" s="45"/>
      <c r="M193" s="234" t="s">
        <v>1</v>
      </c>
      <c r="N193" s="235" t="s">
        <v>44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0.44</v>
      </c>
      <c r="T193" s="237">
        <f>S193*H193</f>
        <v>300.70568000000003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135</v>
      </c>
      <c r="AT193" s="238" t="s">
        <v>122</v>
      </c>
      <c r="AU193" s="238" t="s">
        <v>89</v>
      </c>
      <c r="AY193" s="18" t="s">
        <v>121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87</v>
      </c>
      <c r="BK193" s="239">
        <f>ROUND(I193*H193,2)</f>
        <v>0</v>
      </c>
      <c r="BL193" s="18" t="s">
        <v>135</v>
      </c>
      <c r="BM193" s="238" t="s">
        <v>242</v>
      </c>
    </row>
    <row r="194" s="2" customFormat="1">
      <c r="A194" s="39"/>
      <c r="B194" s="40"/>
      <c r="C194" s="41"/>
      <c r="D194" s="254" t="s">
        <v>177</v>
      </c>
      <c r="E194" s="41"/>
      <c r="F194" s="255" t="s">
        <v>178</v>
      </c>
      <c r="G194" s="41"/>
      <c r="H194" s="41"/>
      <c r="I194" s="145"/>
      <c r="J194" s="41"/>
      <c r="K194" s="41"/>
      <c r="L194" s="45"/>
      <c r="M194" s="256"/>
      <c r="N194" s="257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177</v>
      </c>
      <c r="AU194" s="18" t="s">
        <v>89</v>
      </c>
    </row>
    <row r="195" s="13" customFormat="1">
      <c r="A195" s="13"/>
      <c r="B195" s="258"/>
      <c r="C195" s="259"/>
      <c r="D195" s="254" t="s">
        <v>179</v>
      </c>
      <c r="E195" s="260" t="s">
        <v>1</v>
      </c>
      <c r="F195" s="261" t="s">
        <v>243</v>
      </c>
      <c r="G195" s="259"/>
      <c r="H195" s="260" t="s">
        <v>1</v>
      </c>
      <c r="I195" s="262"/>
      <c r="J195" s="259"/>
      <c r="K195" s="259"/>
      <c r="L195" s="263"/>
      <c r="M195" s="264"/>
      <c r="N195" s="265"/>
      <c r="O195" s="265"/>
      <c r="P195" s="265"/>
      <c r="Q195" s="265"/>
      <c r="R195" s="265"/>
      <c r="S195" s="265"/>
      <c r="T195" s="26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7" t="s">
        <v>179</v>
      </c>
      <c r="AU195" s="267" t="s">
        <v>89</v>
      </c>
      <c r="AV195" s="13" t="s">
        <v>87</v>
      </c>
      <c r="AW195" s="13" t="s">
        <v>35</v>
      </c>
      <c r="AX195" s="13" t="s">
        <v>79</v>
      </c>
      <c r="AY195" s="267" t="s">
        <v>121</v>
      </c>
    </row>
    <row r="196" s="14" customFormat="1">
      <c r="A196" s="14"/>
      <c r="B196" s="268"/>
      <c r="C196" s="269"/>
      <c r="D196" s="254" t="s">
        <v>179</v>
      </c>
      <c r="E196" s="270" t="s">
        <v>1</v>
      </c>
      <c r="F196" s="271" t="s">
        <v>187</v>
      </c>
      <c r="G196" s="269"/>
      <c r="H196" s="272">
        <v>61</v>
      </c>
      <c r="I196" s="273"/>
      <c r="J196" s="269"/>
      <c r="K196" s="269"/>
      <c r="L196" s="274"/>
      <c r="M196" s="275"/>
      <c r="N196" s="276"/>
      <c r="O196" s="276"/>
      <c r="P196" s="276"/>
      <c r="Q196" s="276"/>
      <c r="R196" s="276"/>
      <c r="S196" s="276"/>
      <c r="T196" s="27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8" t="s">
        <v>179</v>
      </c>
      <c r="AU196" s="278" t="s">
        <v>89</v>
      </c>
      <c r="AV196" s="14" t="s">
        <v>89</v>
      </c>
      <c r="AW196" s="14" t="s">
        <v>35</v>
      </c>
      <c r="AX196" s="14" t="s">
        <v>79</v>
      </c>
      <c r="AY196" s="278" t="s">
        <v>121</v>
      </c>
    </row>
    <row r="197" s="14" customFormat="1">
      <c r="A197" s="14"/>
      <c r="B197" s="268"/>
      <c r="C197" s="269"/>
      <c r="D197" s="254" t="s">
        <v>179</v>
      </c>
      <c r="E197" s="270" t="s">
        <v>1</v>
      </c>
      <c r="F197" s="271" t="s">
        <v>188</v>
      </c>
      <c r="G197" s="269"/>
      <c r="H197" s="272">
        <v>121.90000000000001</v>
      </c>
      <c r="I197" s="273"/>
      <c r="J197" s="269"/>
      <c r="K197" s="269"/>
      <c r="L197" s="274"/>
      <c r="M197" s="275"/>
      <c r="N197" s="276"/>
      <c r="O197" s="276"/>
      <c r="P197" s="276"/>
      <c r="Q197" s="276"/>
      <c r="R197" s="276"/>
      <c r="S197" s="276"/>
      <c r="T197" s="27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8" t="s">
        <v>179</v>
      </c>
      <c r="AU197" s="278" t="s">
        <v>89</v>
      </c>
      <c r="AV197" s="14" t="s">
        <v>89</v>
      </c>
      <c r="AW197" s="14" t="s">
        <v>35</v>
      </c>
      <c r="AX197" s="14" t="s">
        <v>79</v>
      </c>
      <c r="AY197" s="278" t="s">
        <v>121</v>
      </c>
    </row>
    <row r="198" s="14" customFormat="1">
      <c r="A198" s="14"/>
      <c r="B198" s="268"/>
      <c r="C198" s="269"/>
      <c r="D198" s="254" t="s">
        <v>179</v>
      </c>
      <c r="E198" s="270" t="s">
        <v>1</v>
      </c>
      <c r="F198" s="271" t="s">
        <v>189</v>
      </c>
      <c r="G198" s="269"/>
      <c r="H198" s="272">
        <v>22.126000000000001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8" t="s">
        <v>179</v>
      </c>
      <c r="AU198" s="278" t="s">
        <v>89</v>
      </c>
      <c r="AV198" s="14" t="s">
        <v>89</v>
      </c>
      <c r="AW198" s="14" t="s">
        <v>35</v>
      </c>
      <c r="AX198" s="14" t="s">
        <v>79</v>
      </c>
      <c r="AY198" s="278" t="s">
        <v>121</v>
      </c>
    </row>
    <row r="199" s="14" customFormat="1">
      <c r="A199" s="14"/>
      <c r="B199" s="268"/>
      <c r="C199" s="269"/>
      <c r="D199" s="254" t="s">
        <v>179</v>
      </c>
      <c r="E199" s="270" t="s">
        <v>1</v>
      </c>
      <c r="F199" s="271" t="s">
        <v>190</v>
      </c>
      <c r="G199" s="269"/>
      <c r="H199" s="272">
        <v>110.675</v>
      </c>
      <c r="I199" s="273"/>
      <c r="J199" s="269"/>
      <c r="K199" s="269"/>
      <c r="L199" s="274"/>
      <c r="M199" s="275"/>
      <c r="N199" s="276"/>
      <c r="O199" s="276"/>
      <c r="P199" s="276"/>
      <c r="Q199" s="276"/>
      <c r="R199" s="276"/>
      <c r="S199" s="276"/>
      <c r="T199" s="27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8" t="s">
        <v>179</v>
      </c>
      <c r="AU199" s="278" t="s">
        <v>89</v>
      </c>
      <c r="AV199" s="14" t="s">
        <v>89</v>
      </c>
      <c r="AW199" s="14" t="s">
        <v>35</v>
      </c>
      <c r="AX199" s="14" t="s">
        <v>79</v>
      </c>
      <c r="AY199" s="278" t="s">
        <v>121</v>
      </c>
    </row>
    <row r="200" s="14" customFormat="1">
      <c r="A200" s="14"/>
      <c r="B200" s="268"/>
      <c r="C200" s="269"/>
      <c r="D200" s="254" t="s">
        <v>179</v>
      </c>
      <c r="E200" s="270" t="s">
        <v>1</v>
      </c>
      <c r="F200" s="271" t="s">
        <v>191</v>
      </c>
      <c r="G200" s="269"/>
      <c r="H200" s="272">
        <v>48.375</v>
      </c>
      <c r="I200" s="273"/>
      <c r="J200" s="269"/>
      <c r="K200" s="269"/>
      <c r="L200" s="274"/>
      <c r="M200" s="275"/>
      <c r="N200" s="276"/>
      <c r="O200" s="276"/>
      <c r="P200" s="276"/>
      <c r="Q200" s="276"/>
      <c r="R200" s="276"/>
      <c r="S200" s="276"/>
      <c r="T200" s="27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8" t="s">
        <v>179</v>
      </c>
      <c r="AU200" s="278" t="s">
        <v>89</v>
      </c>
      <c r="AV200" s="14" t="s">
        <v>89</v>
      </c>
      <c r="AW200" s="14" t="s">
        <v>35</v>
      </c>
      <c r="AX200" s="14" t="s">
        <v>79</v>
      </c>
      <c r="AY200" s="278" t="s">
        <v>121</v>
      </c>
    </row>
    <row r="201" s="14" customFormat="1">
      <c r="A201" s="14"/>
      <c r="B201" s="268"/>
      <c r="C201" s="269"/>
      <c r="D201" s="254" t="s">
        <v>179</v>
      </c>
      <c r="E201" s="270" t="s">
        <v>1</v>
      </c>
      <c r="F201" s="271" t="s">
        <v>192</v>
      </c>
      <c r="G201" s="269"/>
      <c r="H201" s="272">
        <v>11.199999999999999</v>
      </c>
      <c r="I201" s="273"/>
      <c r="J201" s="269"/>
      <c r="K201" s="269"/>
      <c r="L201" s="274"/>
      <c r="M201" s="275"/>
      <c r="N201" s="276"/>
      <c r="O201" s="276"/>
      <c r="P201" s="276"/>
      <c r="Q201" s="276"/>
      <c r="R201" s="276"/>
      <c r="S201" s="276"/>
      <c r="T201" s="27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8" t="s">
        <v>179</v>
      </c>
      <c r="AU201" s="278" t="s">
        <v>89</v>
      </c>
      <c r="AV201" s="14" t="s">
        <v>89</v>
      </c>
      <c r="AW201" s="14" t="s">
        <v>35</v>
      </c>
      <c r="AX201" s="14" t="s">
        <v>79</v>
      </c>
      <c r="AY201" s="278" t="s">
        <v>121</v>
      </c>
    </row>
    <row r="202" s="14" customFormat="1">
      <c r="A202" s="14"/>
      <c r="B202" s="268"/>
      <c r="C202" s="269"/>
      <c r="D202" s="254" t="s">
        <v>179</v>
      </c>
      <c r="E202" s="270" t="s">
        <v>1</v>
      </c>
      <c r="F202" s="271" t="s">
        <v>193</v>
      </c>
      <c r="G202" s="269"/>
      <c r="H202" s="272">
        <v>5.8140000000000001</v>
      </c>
      <c r="I202" s="273"/>
      <c r="J202" s="269"/>
      <c r="K202" s="269"/>
      <c r="L202" s="274"/>
      <c r="M202" s="275"/>
      <c r="N202" s="276"/>
      <c r="O202" s="276"/>
      <c r="P202" s="276"/>
      <c r="Q202" s="276"/>
      <c r="R202" s="276"/>
      <c r="S202" s="276"/>
      <c r="T202" s="27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8" t="s">
        <v>179</v>
      </c>
      <c r="AU202" s="278" t="s">
        <v>89</v>
      </c>
      <c r="AV202" s="14" t="s">
        <v>89</v>
      </c>
      <c r="AW202" s="14" t="s">
        <v>35</v>
      </c>
      <c r="AX202" s="14" t="s">
        <v>79</v>
      </c>
      <c r="AY202" s="278" t="s">
        <v>121</v>
      </c>
    </row>
    <row r="203" s="14" customFormat="1">
      <c r="A203" s="14"/>
      <c r="B203" s="268"/>
      <c r="C203" s="269"/>
      <c r="D203" s="254" t="s">
        <v>179</v>
      </c>
      <c r="E203" s="270" t="s">
        <v>1</v>
      </c>
      <c r="F203" s="271" t="s">
        <v>194</v>
      </c>
      <c r="G203" s="269"/>
      <c r="H203" s="272">
        <v>2.7599999999999998</v>
      </c>
      <c r="I203" s="273"/>
      <c r="J203" s="269"/>
      <c r="K203" s="269"/>
      <c r="L203" s="274"/>
      <c r="M203" s="275"/>
      <c r="N203" s="276"/>
      <c r="O203" s="276"/>
      <c r="P203" s="276"/>
      <c r="Q203" s="276"/>
      <c r="R203" s="276"/>
      <c r="S203" s="276"/>
      <c r="T203" s="27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8" t="s">
        <v>179</v>
      </c>
      <c r="AU203" s="278" t="s">
        <v>89</v>
      </c>
      <c r="AV203" s="14" t="s">
        <v>89</v>
      </c>
      <c r="AW203" s="14" t="s">
        <v>35</v>
      </c>
      <c r="AX203" s="14" t="s">
        <v>79</v>
      </c>
      <c r="AY203" s="278" t="s">
        <v>121</v>
      </c>
    </row>
    <row r="204" s="14" customFormat="1">
      <c r="A204" s="14"/>
      <c r="B204" s="268"/>
      <c r="C204" s="269"/>
      <c r="D204" s="254" t="s">
        <v>179</v>
      </c>
      <c r="E204" s="270" t="s">
        <v>1</v>
      </c>
      <c r="F204" s="271" t="s">
        <v>195</v>
      </c>
      <c r="G204" s="269"/>
      <c r="H204" s="272">
        <v>13.23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8" t="s">
        <v>179</v>
      </c>
      <c r="AU204" s="278" t="s">
        <v>89</v>
      </c>
      <c r="AV204" s="14" t="s">
        <v>89</v>
      </c>
      <c r="AW204" s="14" t="s">
        <v>35</v>
      </c>
      <c r="AX204" s="14" t="s">
        <v>79</v>
      </c>
      <c r="AY204" s="278" t="s">
        <v>121</v>
      </c>
    </row>
    <row r="205" s="14" customFormat="1">
      <c r="A205" s="14"/>
      <c r="B205" s="268"/>
      <c r="C205" s="269"/>
      <c r="D205" s="254" t="s">
        <v>179</v>
      </c>
      <c r="E205" s="270" t="s">
        <v>1</v>
      </c>
      <c r="F205" s="271" t="s">
        <v>196</v>
      </c>
      <c r="G205" s="269"/>
      <c r="H205" s="272">
        <v>19.100000000000001</v>
      </c>
      <c r="I205" s="273"/>
      <c r="J205" s="269"/>
      <c r="K205" s="269"/>
      <c r="L205" s="274"/>
      <c r="M205" s="275"/>
      <c r="N205" s="276"/>
      <c r="O205" s="276"/>
      <c r="P205" s="276"/>
      <c r="Q205" s="276"/>
      <c r="R205" s="276"/>
      <c r="S205" s="276"/>
      <c r="T205" s="27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8" t="s">
        <v>179</v>
      </c>
      <c r="AU205" s="278" t="s">
        <v>89</v>
      </c>
      <c r="AV205" s="14" t="s">
        <v>89</v>
      </c>
      <c r="AW205" s="14" t="s">
        <v>35</v>
      </c>
      <c r="AX205" s="14" t="s">
        <v>79</v>
      </c>
      <c r="AY205" s="278" t="s">
        <v>121</v>
      </c>
    </row>
    <row r="206" s="14" customFormat="1">
      <c r="A206" s="14"/>
      <c r="B206" s="268"/>
      <c r="C206" s="269"/>
      <c r="D206" s="254" t="s">
        <v>179</v>
      </c>
      <c r="E206" s="270" t="s">
        <v>1</v>
      </c>
      <c r="F206" s="271" t="s">
        <v>197</v>
      </c>
      <c r="G206" s="269"/>
      <c r="H206" s="272">
        <v>19.440000000000001</v>
      </c>
      <c r="I206" s="273"/>
      <c r="J206" s="269"/>
      <c r="K206" s="269"/>
      <c r="L206" s="274"/>
      <c r="M206" s="275"/>
      <c r="N206" s="276"/>
      <c r="O206" s="276"/>
      <c r="P206" s="276"/>
      <c r="Q206" s="276"/>
      <c r="R206" s="276"/>
      <c r="S206" s="276"/>
      <c r="T206" s="27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8" t="s">
        <v>179</v>
      </c>
      <c r="AU206" s="278" t="s">
        <v>89</v>
      </c>
      <c r="AV206" s="14" t="s">
        <v>89</v>
      </c>
      <c r="AW206" s="14" t="s">
        <v>35</v>
      </c>
      <c r="AX206" s="14" t="s">
        <v>79</v>
      </c>
      <c r="AY206" s="278" t="s">
        <v>121</v>
      </c>
    </row>
    <row r="207" s="14" customFormat="1">
      <c r="A207" s="14"/>
      <c r="B207" s="268"/>
      <c r="C207" s="269"/>
      <c r="D207" s="254" t="s">
        <v>179</v>
      </c>
      <c r="E207" s="270" t="s">
        <v>1</v>
      </c>
      <c r="F207" s="271" t="s">
        <v>198</v>
      </c>
      <c r="G207" s="269"/>
      <c r="H207" s="272">
        <v>33</v>
      </c>
      <c r="I207" s="273"/>
      <c r="J207" s="269"/>
      <c r="K207" s="269"/>
      <c r="L207" s="274"/>
      <c r="M207" s="275"/>
      <c r="N207" s="276"/>
      <c r="O207" s="276"/>
      <c r="P207" s="276"/>
      <c r="Q207" s="276"/>
      <c r="R207" s="276"/>
      <c r="S207" s="276"/>
      <c r="T207" s="27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8" t="s">
        <v>179</v>
      </c>
      <c r="AU207" s="278" t="s">
        <v>89</v>
      </c>
      <c r="AV207" s="14" t="s">
        <v>89</v>
      </c>
      <c r="AW207" s="14" t="s">
        <v>35</v>
      </c>
      <c r="AX207" s="14" t="s">
        <v>79</v>
      </c>
      <c r="AY207" s="278" t="s">
        <v>121</v>
      </c>
    </row>
    <row r="208" s="14" customFormat="1">
      <c r="A208" s="14"/>
      <c r="B208" s="268"/>
      <c r="C208" s="269"/>
      <c r="D208" s="254" t="s">
        <v>179</v>
      </c>
      <c r="E208" s="270" t="s">
        <v>1</v>
      </c>
      <c r="F208" s="271" t="s">
        <v>199</v>
      </c>
      <c r="G208" s="269"/>
      <c r="H208" s="272">
        <v>4.9160000000000004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8" t="s">
        <v>179</v>
      </c>
      <c r="AU208" s="278" t="s">
        <v>89</v>
      </c>
      <c r="AV208" s="14" t="s">
        <v>89</v>
      </c>
      <c r="AW208" s="14" t="s">
        <v>35</v>
      </c>
      <c r="AX208" s="14" t="s">
        <v>79</v>
      </c>
      <c r="AY208" s="278" t="s">
        <v>121</v>
      </c>
    </row>
    <row r="209" s="14" customFormat="1">
      <c r="A209" s="14"/>
      <c r="B209" s="268"/>
      <c r="C209" s="269"/>
      <c r="D209" s="254" t="s">
        <v>179</v>
      </c>
      <c r="E209" s="270" t="s">
        <v>1</v>
      </c>
      <c r="F209" s="271" t="s">
        <v>200</v>
      </c>
      <c r="G209" s="269"/>
      <c r="H209" s="272">
        <v>16.890999999999998</v>
      </c>
      <c r="I209" s="273"/>
      <c r="J209" s="269"/>
      <c r="K209" s="269"/>
      <c r="L209" s="274"/>
      <c r="M209" s="275"/>
      <c r="N209" s="276"/>
      <c r="O209" s="276"/>
      <c r="P209" s="276"/>
      <c r="Q209" s="276"/>
      <c r="R209" s="276"/>
      <c r="S209" s="276"/>
      <c r="T209" s="27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8" t="s">
        <v>179</v>
      </c>
      <c r="AU209" s="278" t="s">
        <v>89</v>
      </c>
      <c r="AV209" s="14" t="s">
        <v>89</v>
      </c>
      <c r="AW209" s="14" t="s">
        <v>35</v>
      </c>
      <c r="AX209" s="14" t="s">
        <v>79</v>
      </c>
      <c r="AY209" s="278" t="s">
        <v>121</v>
      </c>
    </row>
    <row r="210" s="14" customFormat="1">
      <c r="A210" s="14"/>
      <c r="B210" s="268"/>
      <c r="C210" s="269"/>
      <c r="D210" s="254" t="s">
        <v>179</v>
      </c>
      <c r="E210" s="270" t="s">
        <v>1</v>
      </c>
      <c r="F210" s="271" t="s">
        <v>201</v>
      </c>
      <c r="G210" s="269"/>
      <c r="H210" s="272">
        <v>8.1340000000000003</v>
      </c>
      <c r="I210" s="273"/>
      <c r="J210" s="269"/>
      <c r="K210" s="269"/>
      <c r="L210" s="274"/>
      <c r="M210" s="275"/>
      <c r="N210" s="276"/>
      <c r="O210" s="276"/>
      <c r="P210" s="276"/>
      <c r="Q210" s="276"/>
      <c r="R210" s="276"/>
      <c r="S210" s="276"/>
      <c r="T210" s="27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8" t="s">
        <v>179</v>
      </c>
      <c r="AU210" s="278" t="s">
        <v>89</v>
      </c>
      <c r="AV210" s="14" t="s">
        <v>89</v>
      </c>
      <c r="AW210" s="14" t="s">
        <v>35</v>
      </c>
      <c r="AX210" s="14" t="s">
        <v>79</v>
      </c>
      <c r="AY210" s="278" t="s">
        <v>121</v>
      </c>
    </row>
    <row r="211" s="14" customFormat="1">
      <c r="A211" s="14"/>
      <c r="B211" s="268"/>
      <c r="C211" s="269"/>
      <c r="D211" s="254" t="s">
        <v>179</v>
      </c>
      <c r="E211" s="270" t="s">
        <v>1</v>
      </c>
      <c r="F211" s="271" t="s">
        <v>202</v>
      </c>
      <c r="G211" s="269"/>
      <c r="H211" s="272">
        <v>12.103</v>
      </c>
      <c r="I211" s="273"/>
      <c r="J211" s="269"/>
      <c r="K211" s="269"/>
      <c r="L211" s="274"/>
      <c r="M211" s="275"/>
      <c r="N211" s="276"/>
      <c r="O211" s="276"/>
      <c r="P211" s="276"/>
      <c r="Q211" s="276"/>
      <c r="R211" s="276"/>
      <c r="S211" s="276"/>
      <c r="T211" s="27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8" t="s">
        <v>179</v>
      </c>
      <c r="AU211" s="278" t="s">
        <v>89</v>
      </c>
      <c r="AV211" s="14" t="s">
        <v>89</v>
      </c>
      <c r="AW211" s="14" t="s">
        <v>35</v>
      </c>
      <c r="AX211" s="14" t="s">
        <v>79</v>
      </c>
      <c r="AY211" s="278" t="s">
        <v>121</v>
      </c>
    </row>
    <row r="212" s="14" customFormat="1">
      <c r="A212" s="14"/>
      <c r="B212" s="268"/>
      <c r="C212" s="269"/>
      <c r="D212" s="254" t="s">
        <v>179</v>
      </c>
      <c r="E212" s="270" t="s">
        <v>1</v>
      </c>
      <c r="F212" s="271" t="s">
        <v>203</v>
      </c>
      <c r="G212" s="269"/>
      <c r="H212" s="272">
        <v>52.338000000000001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8" t="s">
        <v>179</v>
      </c>
      <c r="AU212" s="278" t="s">
        <v>89</v>
      </c>
      <c r="AV212" s="14" t="s">
        <v>89</v>
      </c>
      <c r="AW212" s="14" t="s">
        <v>35</v>
      </c>
      <c r="AX212" s="14" t="s">
        <v>79</v>
      </c>
      <c r="AY212" s="278" t="s">
        <v>121</v>
      </c>
    </row>
    <row r="213" s="14" customFormat="1">
      <c r="A213" s="14"/>
      <c r="B213" s="268"/>
      <c r="C213" s="269"/>
      <c r="D213" s="254" t="s">
        <v>179</v>
      </c>
      <c r="E213" s="270" t="s">
        <v>1</v>
      </c>
      <c r="F213" s="271" t="s">
        <v>204</v>
      </c>
      <c r="G213" s="269"/>
      <c r="H213" s="272">
        <v>2.3460000000000001</v>
      </c>
      <c r="I213" s="273"/>
      <c r="J213" s="269"/>
      <c r="K213" s="269"/>
      <c r="L213" s="274"/>
      <c r="M213" s="275"/>
      <c r="N213" s="276"/>
      <c r="O213" s="276"/>
      <c r="P213" s="276"/>
      <c r="Q213" s="276"/>
      <c r="R213" s="276"/>
      <c r="S213" s="276"/>
      <c r="T213" s="27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8" t="s">
        <v>179</v>
      </c>
      <c r="AU213" s="278" t="s">
        <v>89</v>
      </c>
      <c r="AV213" s="14" t="s">
        <v>89</v>
      </c>
      <c r="AW213" s="14" t="s">
        <v>35</v>
      </c>
      <c r="AX213" s="14" t="s">
        <v>79</v>
      </c>
      <c r="AY213" s="278" t="s">
        <v>121</v>
      </c>
    </row>
    <row r="214" s="14" customFormat="1">
      <c r="A214" s="14"/>
      <c r="B214" s="268"/>
      <c r="C214" s="269"/>
      <c r="D214" s="254" t="s">
        <v>179</v>
      </c>
      <c r="E214" s="270" t="s">
        <v>1</v>
      </c>
      <c r="F214" s="271" t="s">
        <v>205</v>
      </c>
      <c r="G214" s="269"/>
      <c r="H214" s="272">
        <v>20.724</v>
      </c>
      <c r="I214" s="273"/>
      <c r="J214" s="269"/>
      <c r="K214" s="269"/>
      <c r="L214" s="274"/>
      <c r="M214" s="275"/>
      <c r="N214" s="276"/>
      <c r="O214" s="276"/>
      <c r="P214" s="276"/>
      <c r="Q214" s="276"/>
      <c r="R214" s="276"/>
      <c r="S214" s="276"/>
      <c r="T214" s="27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8" t="s">
        <v>179</v>
      </c>
      <c r="AU214" s="278" t="s">
        <v>89</v>
      </c>
      <c r="AV214" s="14" t="s">
        <v>89</v>
      </c>
      <c r="AW214" s="14" t="s">
        <v>35</v>
      </c>
      <c r="AX214" s="14" t="s">
        <v>79</v>
      </c>
      <c r="AY214" s="278" t="s">
        <v>121</v>
      </c>
    </row>
    <row r="215" s="14" customFormat="1">
      <c r="A215" s="14"/>
      <c r="B215" s="268"/>
      <c r="C215" s="269"/>
      <c r="D215" s="254" t="s">
        <v>179</v>
      </c>
      <c r="E215" s="270" t="s">
        <v>1</v>
      </c>
      <c r="F215" s="271" t="s">
        <v>206</v>
      </c>
      <c r="G215" s="269"/>
      <c r="H215" s="272">
        <v>11.673</v>
      </c>
      <c r="I215" s="273"/>
      <c r="J215" s="269"/>
      <c r="K215" s="269"/>
      <c r="L215" s="274"/>
      <c r="M215" s="275"/>
      <c r="N215" s="276"/>
      <c r="O215" s="276"/>
      <c r="P215" s="276"/>
      <c r="Q215" s="276"/>
      <c r="R215" s="276"/>
      <c r="S215" s="276"/>
      <c r="T215" s="27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8" t="s">
        <v>179</v>
      </c>
      <c r="AU215" s="278" t="s">
        <v>89</v>
      </c>
      <c r="AV215" s="14" t="s">
        <v>89</v>
      </c>
      <c r="AW215" s="14" t="s">
        <v>35</v>
      </c>
      <c r="AX215" s="14" t="s">
        <v>79</v>
      </c>
      <c r="AY215" s="278" t="s">
        <v>121</v>
      </c>
    </row>
    <row r="216" s="14" customFormat="1">
      <c r="A216" s="14"/>
      <c r="B216" s="268"/>
      <c r="C216" s="269"/>
      <c r="D216" s="254" t="s">
        <v>179</v>
      </c>
      <c r="E216" s="270" t="s">
        <v>1</v>
      </c>
      <c r="F216" s="271" t="s">
        <v>207</v>
      </c>
      <c r="G216" s="269"/>
      <c r="H216" s="272">
        <v>24.738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8" t="s">
        <v>179</v>
      </c>
      <c r="AU216" s="278" t="s">
        <v>89</v>
      </c>
      <c r="AV216" s="14" t="s">
        <v>89</v>
      </c>
      <c r="AW216" s="14" t="s">
        <v>35</v>
      </c>
      <c r="AX216" s="14" t="s">
        <v>79</v>
      </c>
      <c r="AY216" s="278" t="s">
        <v>121</v>
      </c>
    </row>
    <row r="217" s="14" customFormat="1">
      <c r="A217" s="14"/>
      <c r="B217" s="268"/>
      <c r="C217" s="269"/>
      <c r="D217" s="254" t="s">
        <v>179</v>
      </c>
      <c r="E217" s="270" t="s">
        <v>1</v>
      </c>
      <c r="F217" s="271" t="s">
        <v>208</v>
      </c>
      <c r="G217" s="269"/>
      <c r="H217" s="272">
        <v>23.550000000000001</v>
      </c>
      <c r="I217" s="273"/>
      <c r="J217" s="269"/>
      <c r="K217" s="269"/>
      <c r="L217" s="274"/>
      <c r="M217" s="275"/>
      <c r="N217" s="276"/>
      <c r="O217" s="276"/>
      <c r="P217" s="276"/>
      <c r="Q217" s="276"/>
      <c r="R217" s="276"/>
      <c r="S217" s="276"/>
      <c r="T217" s="27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8" t="s">
        <v>179</v>
      </c>
      <c r="AU217" s="278" t="s">
        <v>89</v>
      </c>
      <c r="AV217" s="14" t="s">
        <v>89</v>
      </c>
      <c r="AW217" s="14" t="s">
        <v>35</v>
      </c>
      <c r="AX217" s="14" t="s">
        <v>79</v>
      </c>
      <c r="AY217" s="278" t="s">
        <v>121</v>
      </c>
    </row>
    <row r="218" s="14" customFormat="1">
      <c r="A218" s="14"/>
      <c r="B218" s="268"/>
      <c r="C218" s="269"/>
      <c r="D218" s="254" t="s">
        <v>179</v>
      </c>
      <c r="E218" s="270" t="s">
        <v>1</v>
      </c>
      <c r="F218" s="271" t="s">
        <v>209</v>
      </c>
      <c r="G218" s="269"/>
      <c r="H218" s="272">
        <v>15.119999999999999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8" t="s">
        <v>179</v>
      </c>
      <c r="AU218" s="278" t="s">
        <v>89</v>
      </c>
      <c r="AV218" s="14" t="s">
        <v>89</v>
      </c>
      <c r="AW218" s="14" t="s">
        <v>35</v>
      </c>
      <c r="AX218" s="14" t="s">
        <v>79</v>
      </c>
      <c r="AY218" s="278" t="s">
        <v>121</v>
      </c>
    </row>
    <row r="219" s="13" customFormat="1">
      <c r="A219" s="13"/>
      <c r="B219" s="258"/>
      <c r="C219" s="259"/>
      <c r="D219" s="254" t="s">
        <v>179</v>
      </c>
      <c r="E219" s="260" t="s">
        <v>1</v>
      </c>
      <c r="F219" s="261" t="s">
        <v>244</v>
      </c>
      <c r="G219" s="259"/>
      <c r="H219" s="260" t="s">
        <v>1</v>
      </c>
      <c r="I219" s="262"/>
      <c r="J219" s="259"/>
      <c r="K219" s="259"/>
      <c r="L219" s="263"/>
      <c r="M219" s="264"/>
      <c r="N219" s="265"/>
      <c r="O219" s="265"/>
      <c r="P219" s="265"/>
      <c r="Q219" s="265"/>
      <c r="R219" s="265"/>
      <c r="S219" s="265"/>
      <c r="T219" s="26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7" t="s">
        <v>179</v>
      </c>
      <c r="AU219" s="267" t="s">
        <v>89</v>
      </c>
      <c r="AV219" s="13" t="s">
        <v>87</v>
      </c>
      <c r="AW219" s="13" t="s">
        <v>35</v>
      </c>
      <c r="AX219" s="13" t="s">
        <v>79</v>
      </c>
      <c r="AY219" s="267" t="s">
        <v>121</v>
      </c>
    </row>
    <row r="220" s="14" customFormat="1">
      <c r="A220" s="14"/>
      <c r="B220" s="268"/>
      <c r="C220" s="269"/>
      <c r="D220" s="254" t="s">
        <v>179</v>
      </c>
      <c r="E220" s="270" t="s">
        <v>1</v>
      </c>
      <c r="F220" s="271" t="s">
        <v>181</v>
      </c>
      <c r="G220" s="269"/>
      <c r="H220" s="272">
        <v>5.2640000000000002</v>
      </c>
      <c r="I220" s="273"/>
      <c r="J220" s="269"/>
      <c r="K220" s="269"/>
      <c r="L220" s="274"/>
      <c r="M220" s="275"/>
      <c r="N220" s="276"/>
      <c r="O220" s="276"/>
      <c r="P220" s="276"/>
      <c r="Q220" s="276"/>
      <c r="R220" s="276"/>
      <c r="S220" s="276"/>
      <c r="T220" s="27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8" t="s">
        <v>179</v>
      </c>
      <c r="AU220" s="278" t="s">
        <v>89</v>
      </c>
      <c r="AV220" s="14" t="s">
        <v>89</v>
      </c>
      <c r="AW220" s="14" t="s">
        <v>35</v>
      </c>
      <c r="AX220" s="14" t="s">
        <v>79</v>
      </c>
      <c r="AY220" s="278" t="s">
        <v>121</v>
      </c>
    </row>
    <row r="221" s="14" customFormat="1">
      <c r="A221" s="14"/>
      <c r="B221" s="268"/>
      <c r="C221" s="269"/>
      <c r="D221" s="254" t="s">
        <v>179</v>
      </c>
      <c r="E221" s="270" t="s">
        <v>1</v>
      </c>
      <c r="F221" s="271" t="s">
        <v>182</v>
      </c>
      <c r="G221" s="269"/>
      <c r="H221" s="272">
        <v>17.004999999999999</v>
      </c>
      <c r="I221" s="273"/>
      <c r="J221" s="269"/>
      <c r="K221" s="269"/>
      <c r="L221" s="274"/>
      <c r="M221" s="275"/>
      <c r="N221" s="276"/>
      <c r="O221" s="276"/>
      <c r="P221" s="276"/>
      <c r="Q221" s="276"/>
      <c r="R221" s="276"/>
      <c r="S221" s="276"/>
      <c r="T221" s="27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8" t="s">
        <v>179</v>
      </c>
      <c r="AU221" s="278" t="s">
        <v>89</v>
      </c>
      <c r="AV221" s="14" t="s">
        <v>89</v>
      </c>
      <c r="AW221" s="14" t="s">
        <v>35</v>
      </c>
      <c r="AX221" s="14" t="s">
        <v>79</v>
      </c>
      <c r="AY221" s="278" t="s">
        <v>121</v>
      </c>
    </row>
    <row r="222" s="15" customFormat="1">
      <c r="A222" s="15"/>
      <c r="B222" s="279"/>
      <c r="C222" s="280"/>
      <c r="D222" s="254" t="s">
        <v>179</v>
      </c>
      <c r="E222" s="281" t="s">
        <v>1</v>
      </c>
      <c r="F222" s="282" t="s">
        <v>183</v>
      </c>
      <c r="G222" s="280"/>
      <c r="H222" s="283">
        <v>683.42200000000003</v>
      </c>
      <c r="I222" s="284"/>
      <c r="J222" s="280"/>
      <c r="K222" s="280"/>
      <c r="L222" s="285"/>
      <c r="M222" s="286"/>
      <c r="N222" s="287"/>
      <c r="O222" s="287"/>
      <c r="P222" s="287"/>
      <c r="Q222" s="287"/>
      <c r="R222" s="287"/>
      <c r="S222" s="287"/>
      <c r="T222" s="28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9" t="s">
        <v>179</v>
      </c>
      <c r="AU222" s="289" t="s">
        <v>89</v>
      </c>
      <c r="AV222" s="15" t="s">
        <v>135</v>
      </c>
      <c r="AW222" s="15" t="s">
        <v>35</v>
      </c>
      <c r="AX222" s="15" t="s">
        <v>87</v>
      </c>
      <c r="AY222" s="289" t="s">
        <v>121</v>
      </c>
    </row>
    <row r="223" s="2" customFormat="1" ht="21.75" customHeight="1">
      <c r="A223" s="39"/>
      <c r="B223" s="40"/>
      <c r="C223" s="227" t="s">
        <v>147</v>
      </c>
      <c r="D223" s="227" t="s">
        <v>122</v>
      </c>
      <c r="E223" s="228" t="s">
        <v>245</v>
      </c>
      <c r="F223" s="229" t="s">
        <v>246</v>
      </c>
      <c r="G223" s="230" t="s">
        <v>174</v>
      </c>
      <c r="H223" s="231">
        <v>168.08199999999999</v>
      </c>
      <c r="I223" s="232"/>
      <c r="J223" s="233">
        <f>ROUND(I223*H223,2)</f>
        <v>0</v>
      </c>
      <c r="K223" s="229" t="s">
        <v>175</v>
      </c>
      <c r="L223" s="45"/>
      <c r="M223" s="234" t="s">
        <v>1</v>
      </c>
      <c r="N223" s="235" t="s">
        <v>44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0.57999999999999996</v>
      </c>
      <c r="T223" s="237">
        <f>S223*H223</f>
        <v>97.487559999999988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135</v>
      </c>
      <c r="AT223" s="238" t="s">
        <v>122</v>
      </c>
      <c r="AU223" s="238" t="s">
        <v>89</v>
      </c>
      <c r="AY223" s="18" t="s">
        <v>121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87</v>
      </c>
      <c r="BK223" s="239">
        <f>ROUND(I223*H223,2)</f>
        <v>0</v>
      </c>
      <c r="BL223" s="18" t="s">
        <v>135</v>
      </c>
      <c r="BM223" s="238" t="s">
        <v>247</v>
      </c>
    </row>
    <row r="224" s="2" customFormat="1">
      <c r="A224" s="39"/>
      <c r="B224" s="40"/>
      <c r="C224" s="41"/>
      <c r="D224" s="254" t="s">
        <v>177</v>
      </c>
      <c r="E224" s="41"/>
      <c r="F224" s="255" t="s">
        <v>178</v>
      </c>
      <c r="G224" s="41"/>
      <c r="H224" s="41"/>
      <c r="I224" s="145"/>
      <c r="J224" s="41"/>
      <c r="K224" s="41"/>
      <c r="L224" s="45"/>
      <c r="M224" s="256"/>
      <c r="N224" s="257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177</v>
      </c>
      <c r="AU224" s="18" t="s">
        <v>89</v>
      </c>
    </row>
    <row r="225" s="14" customFormat="1">
      <c r="A225" s="14"/>
      <c r="B225" s="268"/>
      <c r="C225" s="269"/>
      <c r="D225" s="254" t="s">
        <v>179</v>
      </c>
      <c r="E225" s="270" t="s">
        <v>1</v>
      </c>
      <c r="F225" s="271" t="s">
        <v>248</v>
      </c>
      <c r="G225" s="269"/>
      <c r="H225" s="272">
        <v>6.3239999999999998</v>
      </c>
      <c r="I225" s="273"/>
      <c r="J225" s="269"/>
      <c r="K225" s="269"/>
      <c r="L225" s="274"/>
      <c r="M225" s="275"/>
      <c r="N225" s="276"/>
      <c r="O225" s="276"/>
      <c r="P225" s="276"/>
      <c r="Q225" s="276"/>
      <c r="R225" s="276"/>
      <c r="S225" s="276"/>
      <c r="T225" s="27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8" t="s">
        <v>179</v>
      </c>
      <c r="AU225" s="278" t="s">
        <v>89</v>
      </c>
      <c r="AV225" s="14" t="s">
        <v>89</v>
      </c>
      <c r="AW225" s="14" t="s">
        <v>35</v>
      </c>
      <c r="AX225" s="14" t="s">
        <v>79</v>
      </c>
      <c r="AY225" s="278" t="s">
        <v>121</v>
      </c>
    </row>
    <row r="226" s="16" customFormat="1">
      <c r="A226" s="16"/>
      <c r="B226" s="290"/>
      <c r="C226" s="291"/>
      <c r="D226" s="254" t="s">
        <v>179</v>
      </c>
      <c r="E226" s="292" t="s">
        <v>1</v>
      </c>
      <c r="F226" s="293" t="s">
        <v>210</v>
      </c>
      <c r="G226" s="291"/>
      <c r="H226" s="294">
        <v>6.3239999999999998</v>
      </c>
      <c r="I226" s="295"/>
      <c r="J226" s="291"/>
      <c r="K226" s="291"/>
      <c r="L226" s="296"/>
      <c r="M226" s="297"/>
      <c r="N226" s="298"/>
      <c r="O226" s="298"/>
      <c r="P226" s="298"/>
      <c r="Q226" s="298"/>
      <c r="R226" s="298"/>
      <c r="S226" s="298"/>
      <c r="T226" s="299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300" t="s">
        <v>179</v>
      </c>
      <c r="AU226" s="300" t="s">
        <v>89</v>
      </c>
      <c r="AV226" s="16" t="s">
        <v>131</v>
      </c>
      <c r="AW226" s="16" t="s">
        <v>35</v>
      </c>
      <c r="AX226" s="16" t="s">
        <v>79</v>
      </c>
      <c r="AY226" s="300" t="s">
        <v>121</v>
      </c>
    </row>
    <row r="227" s="13" customFormat="1">
      <c r="A227" s="13"/>
      <c r="B227" s="258"/>
      <c r="C227" s="259"/>
      <c r="D227" s="254" t="s">
        <v>179</v>
      </c>
      <c r="E227" s="260" t="s">
        <v>1</v>
      </c>
      <c r="F227" s="261" t="s">
        <v>249</v>
      </c>
      <c r="G227" s="259"/>
      <c r="H227" s="260" t="s">
        <v>1</v>
      </c>
      <c r="I227" s="262"/>
      <c r="J227" s="259"/>
      <c r="K227" s="259"/>
      <c r="L227" s="263"/>
      <c r="M227" s="264"/>
      <c r="N227" s="265"/>
      <c r="O227" s="265"/>
      <c r="P227" s="265"/>
      <c r="Q227" s="265"/>
      <c r="R227" s="265"/>
      <c r="S227" s="265"/>
      <c r="T227" s="26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7" t="s">
        <v>179</v>
      </c>
      <c r="AU227" s="267" t="s">
        <v>89</v>
      </c>
      <c r="AV227" s="13" t="s">
        <v>87</v>
      </c>
      <c r="AW227" s="13" t="s">
        <v>35</v>
      </c>
      <c r="AX227" s="13" t="s">
        <v>79</v>
      </c>
      <c r="AY227" s="267" t="s">
        <v>121</v>
      </c>
    </row>
    <row r="228" s="14" customFormat="1">
      <c r="A228" s="14"/>
      <c r="B228" s="268"/>
      <c r="C228" s="269"/>
      <c r="D228" s="254" t="s">
        <v>179</v>
      </c>
      <c r="E228" s="270" t="s">
        <v>1</v>
      </c>
      <c r="F228" s="271" t="s">
        <v>229</v>
      </c>
      <c r="G228" s="269"/>
      <c r="H228" s="272">
        <v>26.334</v>
      </c>
      <c r="I228" s="273"/>
      <c r="J228" s="269"/>
      <c r="K228" s="269"/>
      <c r="L228" s="274"/>
      <c r="M228" s="275"/>
      <c r="N228" s="276"/>
      <c r="O228" s="276"/>
      <c r="P228" s="276"/>
      <c r="Q228" s="276"/>
      <c r="R228" s="276"/>
      <c r="S228" s="276"/>
      <c r="T228" s="27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8" t="s">
        <v>179</v>
      </c>
      <c r="AU228" s="278" t="s">
        <v>89</v>
      </c>
      <c r="AV228" s="14" t="s">
        <v>89</v>
      </c>
      <c r="AW228" s="14" t="s">
        <v>35</v>
      </c>
      <c r="AX228" s="14" t="s">
        <v>79</v>
      </c>
      <c r="AY228" s="278" t="s">
        <v>121</v>
      </c>
    </row>
    <row r="229" s="14" customFormat="1">
      <c r="A229" s="14"/>
      <c r="B229" s="268"/>
      <c r="C229" s="269"/>
      <c r="D229" s="254" t="s">
        <v>179</v>
      </c>
      <c r="E229" s="270" t="s">
        <v>1</v>
      </c>
      <c r="F229" s="271" t="s">
        <v>230</v>
      </c>
      <c r="G229" s="269"/>
      <c r="H229" s="272">
        <v>3.6749999999999998</v>
      </c>
      <c r="I229" s="273"/>
      <c r="J229" s="269"/>
      <c r="K229" s="269"/>
      <c r="L229" s="274"/>
      <c r="M229" s="275"/>
      <c r="N229" s="276"/>
      <c r="O229" s="276"/>
      <c r="P229" s="276"/>
      <c r="Q229" s="276"/>
      <c r="R229" s="276"/>
      <c r="S229" s="276"/>
      <c r="T229" s="27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8" t="s">
        <v>179</v>
      </c>
      <c r="AU229" s="278" t="s">
        <v>89</v>
      </c>
      <c r="AV229" s="14" t="s">
        <v>89</v>
      </c>
      <c r="AW229" s="14" t="s">
        <v>35</v>
      </c>
      <c r="AX229" s="14" t="s">
        <v>79</v>
      </c>
      <c r="AY229" s="278" t="s">
        <v>121</v>
      </c>
    </row>
    <row r="230" s="14" customFormat="1">
      <c r="A230" s="14"/>
      <c r="B230" s="268"/>
      <c r="C230" s="269"/>
      <c r="D230" s="254" t="s">
        <v>179</v>
      </c>
      <c r="E230" s="270" t="s">
        <v>1</v>
      </c>
      <c r="F230" s="271" t="s">
        <v>231</v>
      </c>
      <c r="G230" s="269"/>
      <c r="H230" s="272">
        <v>4.0999999999999996</v>
      </c>
      <c r="I230" s="273"/>
      <c r="J230" s="269"/>
      <c r="K230" s="269"/>
      <c r="L230" s="274"/>
      <c r="M230" s="275"/>
      <c r="N230" s="276"/>
      <c r="O230" s="276"/>
      <c r="P230" s="276"/>
      <c r="Q230" s="276"/>
      <c r="R230" s="276"/>
      <c r="S230" s="276"/>
      <c r="T230" s="27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8" t="s">
        <v>179</v>
      </c>
      <c r="AU230" s="278" t="s">
        <v>89</v>
      </c>
      <c r="AV230" s="14" t="s">
        <v>89</v>
      </c>
      <c r="AW230" s="14" t="s">
        <v>35</v>
      </c>
      <c r="AX230" s="14" t="s">
        <v>79</v>
      </c>
      <c r="AY230" s="278" t="s">
        <v>121</v>
      </c>
    </row>
    <row r="231" s="14" customFormat="1">
      <c r="A231" s="14"/>
      <c r="B231" s="268"/>
      <c r="C231" s="269"/>
      <c r="D231" s="254" t="s">
        <v>179</v>
      </c>
      <c r="E231" s="270" t="s">
        <v>1</v>
      </c>
      <c r="F231" s="271" t="s">
        <v>232</v>
      </c>
      <c r="G231" s="269"/>
      <c r="H231" s="272">
        <v>13.747999999999999</v>
      </c>
      <c r="I231" s="273"/>
      <c r="J231" s="269"/>
      <c r="K231" s="269"/>
      <c r="L231" s="274"/>
      <c r="M231" s="275"/>
      <c r="N231" s="276"/>
      <c r="O231" s="276"/>
      <c r="P231" s="276"/>
      <c r="Q231" s="276"/>
      <c r="R231" s="276"/>
      <c r="S231" s="276"/>
      <c r="T231" s="27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8" t="s">
        <v>179</v>
      </c>
      <c r="AU231" s="278" t="s">
        <v>89</v>
      </c>
      <c r="AV231" s="14" t="s">
        <v>89</v>
      </c>
      <c r="AW231" s="14" t="s">
        <v>35</v>
      </c>
      <c r="AX231" s="14" t="s">
        <v>79</v>
      </c>
      <c r="AY231" s="278" t="s">
        <v>121</v>
      </c>
    </row>
    <row r="232" s="14" customFormat="1">
      <c r="A232" s="14"/>
      <c r="B232" s="268"/>
      <c r="C232" s="269"/>
      <c r="D232" s="254" t="s">
        <v>179</v>
      </c>
      <c r="E232" s="270" t="s">
        <v>1</v>
      </c>
      <c r="F232" s="271" t="s">
        <v>233</v>
      </c>
      <c r="G232" s="269"/>
      <c r="H232" s="272">
        <v>9.4000000000000004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8" t="s">
        <v>179</v>
      </c>
      <c r="AU232" s="278" t="s">
        <v>89</v>
      </c>
      <c r="AV232" s="14" t="s">
        <v>89</v>
      </c>
      <c r="AW232" s="14" t="s">
        <v>35</v>
      </c>
      <c r="AX232" s="14" t="s">
        <v>79</v>
      </c>
      <c r="AY232" s="278" t="s">
        <v>121</v>
      </c>
    </row>
    <row r="233" s="14" customFormat="1">
      <c r="A233" s="14"/>
      <c r="B233" s="268"/>
      <c r="C233" s="269"/>
      <c r="D233" s="254" t="s">
        <v>179</v>
      </c>
      <c r="E233" s="270" t="s">
        <v>1</v>
      </c>
      <c r="F233" s="271" t="s">
        <v>234</v>
      </c>
      <c r="G233" s="269"/>
      <c r="H233" s="272">
        <v>4.0019999999999998</v>
      </c>
      <c r="I233" s="273"/>
      <c r="J233" s="269"/>
      <c r="K233" s="269"/>
      <c r="L233" s="274"/>
      <c r="M233" s="275"/>
      <c r="N233" s="276"/>
      <c r="O233" s="276"/>
      <c r="P233" s="276"/>
      <c r="Q233" s="276"/>
      <c r="R233" s="276"/>
      <c r="S233" s="276"/>
      <c r="T233" s="27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8" t="s">
        <v>179</v>
      </c>
      <c r="AU233" s="278" t="s">
        <v>89</v>
      </c>
      <c r="AV233" s="14" t="s">
        <v>89</v>
      </c>
      <c r="AW233" s="14" t="s">
        <v>35</v>
      </c>
      <c r="AX233" s="14" t="s">
        <v>79</v>
      </c>
      <c r="AY233" s="278" t="s">
        <v>121</v>
      </c>
    </row>
    <row r="234" s="14" customFormat="1">
      <c r="A234" s="14"/>
      <c r="B234" s="268"/>
      <c r="C234" s="269"/>
      <c r="D234" s="254" t="s">
        <v>179</v>
      </c>
      <c r="E234" s="270" t="s">
        <v>1</v>
      </c>
      <c r="F234" s="271" t="s">
        <v>235</v>
      </c>
      <c r="G234" s="269"/>
      <c r="H234" s="272">
        <v>9.4499999999999993</v>
      </c>
      <c r="I234" s="273"/>
      <c r="J234" s="269"/>
      <c r="K234" s="269"/>
      <c r="L234" s="274"/>
      <c r="M234" s="275"/>
      <c r="N234" s="276"/>
      <c r="O234" s="276"/>
      <c r="P234" s="276"/>
      <c r="Q234" s="276"/>
      <c r="R234" s="276"/>
      <c r="S234" s="276"/>
      <c r="T234" s="27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8" t="s">
        <v>179</v>
      </c>
      <c r="AU234" s="278" t="s">
        <v>89</v>
      </c>
      <c r="AV234" s="14" t="s">
        <v>89</v>
      </c>
      <c r="AW234" s="14" t="s">
        <v>35</v>
      </c>
      <c r="AX234" s="14" t="s">
        <v>79</v>
      </c>
      <c r="AY234" s="278" t="s">
        <v>121</v>
      </c>
    </row>
    <row r="235" s="14" customFormat="1">
      <c r="A235" s="14"/>
      <c r="B235" s="268"/>
      <c r="C235" s="269"/>
      <c r="D235" s="254" t="s">
        <v>179</v>
      </c>
      <c r="E235" s="270" t="s">
        <v>1</v>
      </c>
      <c r="F235" s="271" t="s">
        <v>236</v>
      </c>
      <c r="G235" s="269"/>
      <c r="H235" s="272">
        <v>6.6699999999999999</v>
      </c>
      <c r="I235" s="273"/>
      <c r="J235" s="269"/>
      <c r="K235" s="269"/>
      <c r="L235" s="274"/>
      <c r="M235" s="275"/>
      <c r="N235" s="276"/>
      <c r="O235" s="276"/>
      <c r="P235" s="276"/>
      <c r="Q235" s="276"/>
      <c r="R235" s="276"/>
      <c r="S235" s="276"/>
      <c r="T235" s="27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8" t="s">
        <v>179</v>
      </c>
      <c r="AU235" s="278" t="s">
        <v>89</v>
      </c>
      <c r="AV235" s="14" t="s">
        <v>89</v>
      </c>
      <c r="AW235" s="14" t="s">
        <v>35</v>
      </c>
      <c r="AX235" s="14" t="s">
        <v>79</v>
      </c>
      <c r="AY235" s="278" t="s">
        <v>121</v>
      </c>
    </row>
    <row r="236" s="14" customFormat="1">
      <c r="A236" s="14"/>
      <c r="B236" s="268"/>
      <c r="C236" s="269"/>
      <c r="D236" s="254" t="s">
        <v>179</v>
      </c>
      <c r="E236" s="270" t="s">
        <v>1</v>
      </c>
      <c r="F236" s="271" t="s">
        <v>237</v>
      </c>
      <c r="G236" s="269"/>
      <c r="H236" s="272">
        <v>4.2000000000000002</v>
      </c>
      <c r="I236" s="273"/>
      <c r="J236" s="269"/>
      <c r="K236" s="269"/>
      <c r="L236" s="274"/>
      <c r="M236" s="275"/>
      <c r="N236" s="276"/>
      <c r="O236" s="276"/>
      <c r="P236" s="276"/>
      <c r="Q236" s="276"/>
      <c r="R236" s="276"/>
      <c r="S236" s="276"/>
      <c r="T236" s="27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8" t="s">
        <v>179</v>
      </c>
      <c r="AU236" s="278" t="s">
        <v>89</v>
      </c>
      <c r="AV236" s="14" t="s">
        <v>89</v>
      </c>
      <c r="AW236" s="14" t="s">
        <v>35</v>
      </c>
      <c r="AX236" s="14" t="s">
        <v>79</v>
      </c>
      <c r="AY236" s="278" t="s">
        <v>121</v>
      </c>
    </row>
    <row r="237" s="14" customFormat="1">
      <c r="A237" s="14"/>
      <c r="B237" s="268"/>
      <c r="C237" s="269"/>
      <c r="D237" s="254" t="s">
        <v>179</v>
      </c>
      <c r="E237" s="270" t="s">
        <v>1</v>
      </c>
      <c r="F237" s="271" t="s">
        <v>238</v>
      </c>
      <c r="G237" s="269"/>
      <c r="H237" s="272">
        <v>17.861000000000001</v>
      </c>
      <c r="I237" s="273"/>
      <c r="J237" s="269"/>
      <c r="K237" s="269"/>
      <c r="L237" s="274"/>
      <c r="M237" s="275"/>
      <c r="N237" s="276"/>
      <c r="O237" s="276"/>
      <c r="P237" s="276"/>
      <c r="Q237" s="276"/>
      <c r="R237" s="276"/>
      <c r="S237" s="276"/>
      <c r="T237" s="27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8" t="s">
        <v>179</v>
      </c>
      <c r="AU237" s="278" t="s">
        <v>89</v>
      </c>
      <c r="AV237" s="14" t="s">
        <v>89</v>
      </c>
      <c r="AW237" s="14" t="s">
        <v>35</v>
      </c>
      <c r="AX237" s="14" t="s">
        <v>79</v>
      </c>
      <c r="AY237" s="278" t="s">
        <v>121</v>
      </c>
    </row>
    <row r="238" s="14" customFormat="1">
      <c r="A238" s="14"/>
      <c r="B238" s="268"/>
      <c r="C238" s="269"/>
      <c r="D238" s="254" t="s">
        <v>179</v>
      </c>
      <c r="E238" s="270" t="s">
        <v>1</v>
      </c>
      <c r="F238" s="271" t="s">
        <v>239</v>
      </c>
      <c r="G238" s="269"/>
      <c r="H238" s="272">
        <v>13.91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8" t="s">
        <v>179</v>
      </c>
      <c r="AU238" s="278" t="s">
        <v>89</v>
      </c>
      <c r="AV238" s="14" t="s">
        <v>89</v>
      </c>
      <c r="AW238" s="14" t="s">
        <v>35</v>
      </c>
      <c r="AX238" s="14" t="s">
        <v>79</v>
      </c>
      <c r="AY238" s="278" t="s">
        <v>121</v>
      </c>
    </row>
    <row r="239" s="16" customFormat="1">
      <c r="A239" s="16"/>
      <c r="B239" s="290"/>
      <c r="C239" s="291"/>
      <c r="D239" s="254" t="s">
        <v>179</v>
      </c>
      <c r="E239" s="292" t="s">
        <v>1</v>
      </c>
      <c r="F239" s="293" t="s">
        <v>210</v>
      </c>
      <c r="G239" s="291"/>
      <c r="H239" s="294">
        <v>113.34999999999999</v>
      </c>
      <c r="I239" s="295"/>
      <c r="J239" s="291"/>
      <c r="K239" s="291"/>
      <c r="L239" s="296"/>
      <c r="M239" s="297"/>
      <c r="N239" s="298"/>
      <c r="O239" s="298"/>
      <c r="P239" s="298"/>
      <c r="Q239" s="298"/>
      <c r="R239" s="298"/>
      <c r="S239" s="298"/>
      <c r="T239" s="299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300" t="s">
        <v>179</v>
      </c>
      <c r="AU239" s="300" t="s">
        <v>89</v>
      </c>
      <c r="AV239" s="16" t="s">
        <v>131</v>
      </c>
      <c r="AW239" s="16" t="s">
        <v>35</v>
      </c>
      <c r="AX239" s="16" t="s">
        <v>79</v>
      </c>
      <c r="AY239" s="300" t="s">
        <v>121</v>
      </c>
    </row>
    <row r="240" s="13" customFormat="1">
      <c r="A240" s="13"/>
      <c r="B240" s="258"/>
      <c r="C240" s="259"/>
      <c r="D240" s="254" t="s">
        <v>179</v>
      </c>
      <c r="E240" s="260" t="s">
        <v>1</v>
      </c>
      <c r="F240" s="261" t="s">
        <v>250</v>
      </c>
      <c r="G240" s="259"/>
      <c r="H240" s="260" t="s">
        <v>1</v>
      </c>
      <c r="I240" s="262"/>
      <c r="J240" s="259"/>
      <c r="K240" s="259"/>
      <c r="L240" s="263"/>
      <c r="M240" s="264"/>
      <c r="N240" s="265"/>
      <c r="O240" s="265"/>
      <c r="P240" s="265"/>
      <c r="Q240" s="265"/>
      <c r="R240" s="265"/>
      <c r="S240" s="265"/>
      <c r="T240" s="26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7" t="s">
        <v>179</v>
      </c>
      <c r="AU240" s="267" t="s">
        <v>89</v>
      </c>
      <c r="AV240" s="13" t="s">
        <v>87</v>
      </c>
      <c r="AW240" s="13" t="s">
        <v>35</v>
      </c>
      <c r="AX240" s="13" t="s">
        <v>79</v>
      </c>
      <c r="AY240" s="267" t="s">
        <v>121</v>
      </c>
    </row>
    <row r="241" s="14" customFormat="1">
      <c r="A241" s="14"/>
      <c r="B241" s="268"/>
      <c r="C241" s="269"/>
      <c r="D241" s="254" t="s">
        <v>179</v>
      </c>
      <c r="E241" s="270" t="s">
        <v>1</v>
      </c>
      <c r="F241" s="271" t="s">
        <v>220</v>
      </c>
      <c r="G241" s="269"/>
      <c r="H241" s="272">
        <v>6.5</v>
      </c>
      <c r="I241" s="273"/>
      <c r="J241" s="269"/>
      <c r="K241" s="269"/>
      <c r="L241" s="274"/>
      <c r="M241" s="275"/>
      <c r="N241" s="276"/>
      <c r="O241" s="276"/>
      <c r="P241" s="276"/>
      <c r="Q241" s="276"/>
      <c r="R241" s="276"/>
      <c r="S241" s="276"/>
      <c r="T241" s="27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8" t="s">
        <v>179</v>
      </c>
      <c r="AU241" s="278" t="s">
        <v>89</v>
      </c>
      <c r="AV241" s="14" t="s">
        <v>89</v>
      </c>
      <c r="AW241" s="14" t="s">
        <v>35</v>
      </c>
      <c r="AX241" s="14" t="s">
        <v>79</v>
      </c>
      <c r="AY241" s="278" t="s">
        <v>121</v>
      </c>
    </row>
    <row r="242" s="14" customFormat="1">
      <c r="A242" s="14"/>
      <c r="B242" s="268"/>
      <c r="C242" s="269"/>
      <c r="D242" s="254" t="s">
        <v>179</v>
      </c>
      <c r="E242" s="270" t="s">
        <v>1</v>
      </c>
      <c r="F242" s="271" t="s">
        <v>221</v>
      </c>
      <c r="G242" s="269"/>
      <c r="H242" s="272">
        <v>7.2080000000000002</v>
      </c>
      <c r="I242" s="273"/>
      <c r="J242" s="269"/>
      <c r="K242" s="269"/>
      <c r="L242" s="274"/>
      <c r="M242" s="275"/>
      <c r="N242" s="276"/>
      <c r="O242" s="276"/>
      <c r="P242" s="276"/>
      <c r="Q242" s="276"/>
      <c r="R242" s="276"/>
      <c r="S242" s="276"/>
      <c r="T242" s="27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8" t="s">
        <v>179</v>
      </c>
      <c r="AU242" s="278" t="s">
        <v>89</v>
      </c>
      <c r="AV242" s="14" t="s">
        <v>89</v>
      </c>
      <c r="AW242" s="14" t="s">
        <v>35</v>
      </c>
      <c r="AX242" s="14" t="s">
        <v>79</v>
      </c>
      <c r="AY242" s="278" t="s">
        <v>121</v>
      </c>
    </row>
    <row r="243" s="14" customFormat="1">
      <c r="A243" s="14"/>
      <c r="B243" s="268"/>
      <c r="C243" s="269"/>
      <c r="D243" s="254" t="s">
        <v>179</v>
      </c>
      <c r="E243" s="270" t="s">
        <v>1</v>
      </c>
      <c r="F243" s="271" t="s">
        <v>222</v>
      </c>
      <c r="G243" s="269"/>
      <c r="H243" s="272">
        <v>12.92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8" t="s">
        <v>179</v>
      </c>
      <c r="AU243" s="278" t="s">
        <v>89</v>
      </c>
      <c r="AV243" s="14" t="s">
        <v>89</v>
      </c>
      <c r="AW243" s="14" t="s">
        <v>35</v>
      </c>
      <c r="AX243" s="14" t="s">
        <v>79</v>
      </c>
      <c r="AY243" s="278" t="s">
        <v>121</v>
      </c>
    </row>
    <row r="244" s="14" customFormat="1">
      <c r="A244" s="14"/>
      <c r="B244" s="268"/>
      <c r="C244" s="269"/>
      <c r="D244" s="254" t="s">
        <v>179</v>
      </c>
      <c r="E244" s="270" t="s">
        <v>1</v>
      </c>
      <c r="F244" s="271" t="s">
        <v>223</v>
      </c>
      <c r="G244" s="269"/>
      <c r="H244" s="272">
        <v>7.9199999999999999</v>
      </c>
      <c r="I244" s="273"/>
      <c r="J244" s="269"/>
      <c r="K244" s="269"/>
      <c r="L244" s="274"/>
      <c r="M244" s="275"/>
      <c r="N244" s="276"/>
      <c r="O244" s="276"/>
      <c r="P244" s="276"/>
      <c r="Q244" s="276"/>
      <c r="R244" s="276"/>
      <c r="S244" s="276"/>
      <c r="T244" s="27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8" t="s">
        <v>179</v>
      </c>
      <c r="AU244" s="278" t="s">
        <v>89</v>
      </c>
      <c r="AV244" s="14" t="s">
        <v>89</v>
      </c>
      <c r="AW244" s="14" t="s">
        <v>35</v>
      </c>
      <c r="AX244" s="14" t="s">
        <v>79</v>
      </c>
      <c r="AY244" s="278" t="s">
        <v>121</v>
      </c>
    </row>
    <row r="245" s="14" customFormat="1">
      <c r="A245" s="14"/>
      <c r="B245" s="268"/>
      <c r="C245" s="269"/>
      <c r="D245" s="254" t="s">
        <v>179</v>
      </c>
      <c r="E245" s="270" t="s">
        <v>1</v>
      </c>
      <c r="F245" s="271" t="s">
        <v>224</v>
      </c>
      <c r="G245" s="269"/>
      <c r="H245" s="272">
        <v>13.859999999999999</v>
      </c>
      <c r="I245" s="273"/>
      <c r="J245" s="269"/>
      <c r="K245" s="269"/>
      <c r="L245" s="274"/>
      <c r="M245" s="275"/>
      <c r="N245" s="276"/>
      <c r="O245" s="276"/>
      <c r="P245" s="276"/>
      <c r="Q245" s="276"/>
      <c r="R245" s="276"/>
      <c r="S245" s="276"/>
      <c r="T245" s="27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8" t="s">
        <v>179</v>
      </c>
      <c r="AU245" s="278" t="s">
        <v>89</v>
      </c>
      <c r="AV245" s="14" t="s">
        <v>89</v>
      </c>
      <c r="AW245" s="14" t="s">
        <v>35</v>
      </c>
      <c r="AX245" s="14" t="s">
        <v>79</v>
      </c>
      <c r="AY245" s="278" t="s">
        <v>121</v>
      </c>
    </row>
    <row r="246" s="16" customFormat="1">
      <c r="A246" s="16"/>
      <c r="B246" s="290"/>
      <c r="C246" s="291"/>
      <c r="D246" s="254" t="s">
        <v>179</v>
      </c>
      <c r="E246" s="292" t="s">
        <v>1</v>
      </c>
      <c r="F246" s="293" t="s">
        <v>210</v>
      </c>
      <c r="G246" s="291"/>
      <c r="H246" s="294">
        <v>48.408000000000001</v>
      </c>
      <c r="I246" s="295"/>
      <c r="J246" s="291"/>
      <c r="K246" s="291"/>
      <c r="L246" s="296"/>
      <c r="M246" s="297"/>
      <c r="N246" s="298"/>
      <c r="O246" s="298"/>
      <c r="P246" s="298"/>
      <c r="Q246" s="298"/>
      <c r="R246" s="298"/>
      <c r="S246" s="298"/>
      <c r="T246" s="299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300" t="s">
        <v>179</v>
      </c>
      <c r="AU246" s="300" t="s">
        <v>89</v>
      </c>
      <c r="AV246" s="16" t="s">
        <v>131</v>
      </c>
      <c r="AW246" s="16" t="s">
        <v>35</v>
      </c>
      <c r="AX246" s="16" t="s">
        <v>79</v>
      </c>
      <c r="AY246" s="300" t="s">
        <v>121</v>
      </c>
    </row>
    <row r="247" s="15" customFormat="1">
      <c r="A247" s="15"/>
      <c r="B247" s="279"/>
      <c r="C247" s="280"/>
      <c r="D247" s="254" t="s">
        <v>179</v>
      </c>
      <c r="E247" s="281" t="s">
        <v>1</v>
      </c>
      <c r="F247" s="282" t="s">
        <v>183</v>
      </c>
      <c r="G247" s="280"/>
      <c r="H247" s="283">
        <v>168.08199999999999</v>
      </c>
      <c r="I247" s="284"/>
      <c r="J247" s="280"/>
      <c r="K247" s="280"/>
      <c r="L247" s="285"/>
      <c r="M247" s="286"/>
      <c r="N247" s="287"/>
      <c r="O247" s="287"/>
      <c r="P247" s="287"/>
      <c r="Q247" s="287"/>
      <c r="R247" s="287"/>
      <c r="S247" s="287"/>
      <c r="T247" s="28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9" t="s">
        <v>179</v>
      </c>
      <c r="AU247" s="289" t="s">
        <v>89</v>
      </c>
      <c r="AV247" s="15" t="s">
        <v>135</v>
      </c>
      <c r="AW247" s="15" t="s">
        <v>35</v>
      </c>
      <c r="AX247" s="15" t="s">
        <v>87</v>
      </c>
      <c r="AY247" s="289" t="s">
        <v>121</v>
      </c>
    </row>
    <row r="248" s="2" customFormat="1" ht="21.75" customHeight="1">
      <c r="A248" s="39"/>
      <c r="B248" s="40"/>
      <c r="C248" s="227" t="s">
        <v>151</v>
      </c>
      <c r="D248" s="227" t="s">
        <v>122</v>
      </c>
      <c r="E248" s="228" t="s">
        <v>251</v>
      </c>
      <c r="F248" s="229" t="s">
        <v>252</v>
      </c>
      <c r="G248" s="230" t="s">
        <v>174</v>
      </c>
      <c r="H248" s="231">
        <v>18.491</v>
      </c>
      <c r="I248" s="232"/>
      <c r="J248" s="233">
        <f>ROUND(I248*H248,2)</f>
        <v>0</v>
      </c>
      <c r="K248" s="229" t="s">
        <v>175</v>
      </c>
      <c r="L248" s="45"/>
      <c r="M248" s="234" t="s">
        <v>1</v>
      </c>
      <c r="N248" s="235" t="s">
        <v>44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0.28999999999999998</v>
      </c>
      <c r="T248" s="237">
        <f>S248*H248</f>
        <v>5.3623899999999995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135</v>
      </c>
      <c r="AT248" s="238" t="s">
        <v>122</v>
      </c>
      <c r="AU248" s="238" t="s">
        <v>89</v>
      </c>
      <c r="AY248" s="18" t="s">
        <v>121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87</v>
      </c>
      <c r="BK248" s="239">
        <f>ROUND(I248*H248,2)</f>
        <v>0</v>
      </c>
      <c r="BL248" s="18" t="s">
        <v>135</v>
      </c>
      <c r="BM248" s="238" t="s">
        <v>253</v>
      </c>
    </row>
    <row r="249" s="2" customFormat="1">
      <c r="A249" s="39"/>
      <c r="B249" s="40"/>
      <c r="C249" s="41"/>
      <c r="D249" s="254" t="s">
        <v>177</v>
      </c>
      <c r="E249" s="41"/>
      <c r="F249" s="255" t="s">
        <v>178</v>
      </c>
      <c r="G249" s="41"/>
      <c r="H249" s="41"/>
      <c r="I249" s="145"/>
      <c r="J249" s="41"/>
      <c r="K249" s="41"/>
      <c r="L249" s="45"/>
      <c r="M249" s="256"/>
      <c r="N249" s="257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177</v>
      </c>
      <c r="AU249" s="18" t="s">
        <v>89</v>
      </c>
    </row>
    <row r="250" s="13" customFormat="1">
      <c r="A250" s="13"/>
      <c r="B250" s="258"/>
      <c r="C250" s="259"/>
      <c r="D250" s="254" t="s">
        <v>179</v>
      </c>
      <c r="E250" s="260" t="s">
        <v>1</v>
      </c>
      <c r="F250" s="261" t="s">
        <v>254</v>
      </c>
      <c r="G250" s="259"/>
      <c r="H250" s="260" t="s">
        <v>1</v>
      </c>
      <c r="I250" s="262"/>
      <c r="J250" s="259"/>
      <c r="K250" s="259"/>
      <c r="L250" s="263"/>
      <c r="M250" s="264"/>
      <c r="N250" s="265"/>
      <c r="O250" s="265"/>
      <c r="P250" s="265"/>
      <c r="Q250" s="265"/>
      <c r="R250" s="265"/>
      <c r="S250" s="265"/>
      <c r="T250" s="26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7" t="s">
        <v>179</v>
      </c>
      <c r="AU250" s="267" t="s">
        <v>89</v>
      </c>
      <c r="AV250" s="13" t="s">
        <v>87</v>
      </c>
      <c r="AW250" s="13" t="s">
        <v>35</v>
      </c>
      <c r="AX250" s="13" t="s">
        <v>79</v>
      </c>
      <c r="AY250" s="267" t="s">
        <v>121</v>
      </c>
    </row>
    <row r="251" s="14" customFormat="1">
      <c r="A251" s="14"/>
      <c r="B251" s="268"/>
      <c r="C251" s="269"/>
      <c r="D251" s="254" t="s">
        <v>179</v>
      </c>
      <c r="E251" s="270" t="s">
        <v>1</v>
      </c>
      <c r="F251" s="271" t="s">
        <v>255</v>
      </c>
      <c r="G251" s="269"/>
      <c r="H251" s="272">
        <v>1.1100000000000001</v>
      </c>
      <c r="I251" s="273"/>
      <c r="J251" s="269"/>
      <c r="K251" s="269"/>
      <c r="L251" s="274"/>
      <c r="M251" s="275"/>
      <c r="N251" s="276"/>
      <c r="O251" s="276"/>
      <c r="P251" s="276"/>
      <c r="Q251" s="276"/>
      <c r="R251" s="276"/>
      <c r="S251" s="276"/>
      <c r="T251" s="27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8" t="s">
        <v>179</v>
      </c>
      <c r="AU251" s="278" t="s">
        <v>89</v>
      </c>
      <c r="AV251" s="14" t="s">
        <v>89</v>
      </c>
      <c r="AW251" s="14" t="s">
        <v>35</v>
      </c>
      <c r="AX251" s="14" t="s">
        <v>79</v>
      </c>
      <c r="AY251" s="278" t="s">
        <v>121</v>
      </c>
    </row>
    <row r="252" s="14" customFormat="1">
      <c r="A252" s="14"/>
      <c r="B252" s="268"/>
      <c r="C252" s="269"/>
      <c r="D252" s="254" t="s">
        <v>179</v>
      </c>
      <c r="E252" s="270" t="s">
        <v>1</v>
      </c>
      <c r="F252" s="271" t="s">
        <v>256</v>
      </c>
      <c r="G252" s="269"/>
      <c r="H252" s="272">
        <v>1</v>
      </c>
      <c r="I252" s="273"/>
      <c r="J252" s="269"/>
      <c r="K252" s="269"/>
      <c r="L252" s="274"/>
      <c r="M252" s="275"/>
      <c r="N252" s="276"/>
      <c r="O252" s="276"/>
      <c r="P252" s="276"/>
      <c r="Q252" s="276"/>
      <c r="R252" s="276"/>
      <c r="S252" s="276"/>
      <c r="T252" s="27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8" t="s">
        <v>179</v>
      </c>
      <c r="AU252" s="278" t="s">
        <v>89</v>
      </c>
      <c r="AV252" s="14" t="s">
        <v>89</v>
      </c>
      <c r="AW252" s="14" t="s">
        <v>35</v>
      </c>
      <c r="AX252" s="14" t="s">
        <v>79</v>
      </c>
      <c r="AY252" s="278" t="s">
        <v>121</v>
      </c>
    </row>
    <row r="253" s="14" customFormat="1">
      <c r="A253" s="14"/>
      <c r="B253" s="268"/>
      <c r="C253" s="269"/>
      <c r="D253" s="254" t="s">
        <v>179</v>
      </c>
      <c r="E253" s="270" t="s">
        <v>1</v>
      </c>
      <c r="F253" s="271" t="s">
        <v>257</v>
      </c>
      <c r="G253" s="269"/>
      <c r="H253" s="272">
        <v>1.442</v>
      </c>
      <c r="I253" s="273"/>
      <c r="J253" s="269"/>
      <c r="K253" s="269"/>
      <c r="L253" s="274"/>
      <c r="M253" s="275"/>
      <c r="N253" s="276"/>
      <c r="O253" s="276"/>
      <c r="P253" s="276"/>
      <c r="Q253" s="276"/>
      <c r="R253" s="276"/>
      <c r="S253" s="276"/>
      <c r="T253" s="27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8" t="s">
        <v>179</v>
      </c>
      <c r="AU253" s="278" t="s">
        <v>89</v>
      </c>
      <c r="AV253" s="14" t="s">
        <v>89</v>
      </c>
      <c r="AW253" s="14" t="s">
        <v>35</v>
      </c>
      <c r="AX253" s="14" t="s">
        <v>79</v>
      </c>
      <c r="AY253" s="278" t="s">
        <v>121</v>
      </c>
    </row>
    <row r="254" s="14" customFormat="1">
      <c r="A254" s="14"/>
      <c r="B254" s="268"/>
      <c r="C254" s="269"/>
      <c r="D254" s="254" t="s">
        <v>179</v>
      </c>
      <c r="E254" s="270" t="s">
        <v>1</v>
      </c>
      <c r="F254" s="271" t="s">
        <v>258</v>
      </c>
      <c r="G254" s="269"/>
      <c r="H254" s="272">
        <v>1.6000000000000001</v>
      </c>
      <c r="I254" s="273"/>
      <c r="J254" s="269"/>
      <c r="K254" s="269"/>
      <c r="L254" s="274"/>
      <c r="M254" s="275"/>
      <c r="N254" s="276"/>
      <c r="O254" s="276"/>
      <c r="P254" s="276"/>
      <c r="Q254" s="276"/>
      <c r="R254" s="276"/>
      <c r="S254" s="276"/>
      <c r="T254" s="27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8" t="s">
        <v>179</v>
      </c>
      <c r="AU254" s="278" t="s">
        <v>89</v>
      </c>
      <c r="AV254" s="14" t="s">
        <v>89</v>
      </c>
      <c r="AW254" s="14" t="s">
        <v>35</v>
      </c>
      <c r="AX254" s="14" t="s">
        <v>79</v>
      </c>
      <c r="AY254" s="278" t="s">
        <v>121</v>
      </c>
    </row>
    <row r="255" s="14" customFormat="1">
      <c r="A255" s="14"/>
      <c r="B255" s="268"/>
      <c r="C255" s="269"/>
      <c r="D255" s="254" t="s">
        <v>179</v>
      </c>
      <c r="E255" s="270" t="s">
        <v>1</v>
      </c>
      <c r="F255" s="271" t="s">
        <v>259</v>
      </c>
      <c r="G255" s="269"/>
      <c r="H255" s="272">
        <v>0.90000000000000002</v>
      </c>
      <c r="I255" s="273"/>
      <c r="J255" s="269"/>
      <c r="K255" s="269"/>
      <c r="L255" s="274"/>
      <c r="M255" s="275"/>
      <c r="N255" s="276"/>
      <c r="O255" s="276"/>
      <c r="P255" s="276"/>
      <c r="Q255" s="276"/>
      <c r="R255" s="276"/>
      <c r="S255" s="276"/>
      <c r="T255" s="27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8" t="s">
        <v>179</v>
      </c>
      <c r="AU255" s="278" t="s">
        <v>89</v>
      </c>
      <c r="AV255" s="14" t="s">
        <v>89</v>
      </c>
      <c r="AW255" s="14" t="s">
        <v>35</v>
      </c>
      <c r="AX255" s="14" t="s">
        <v>79</v>
      </c>
      <c r="AY255" s="278" t="s">
        <v>121</v>
      </c>
    </row>
    <row r="256" s="14" customFormat="1">
      <c r="A256" s="14"/>
      <c r="B256" s="268"/>
      <c r="C256" s="269"/>
      <c r="D256" s="254" t="s">
        <v>179</v>
      </c>
      <c r="E256" s="270" t="s">
        <v>1</v>
      </c>
      <c r="F256" s="271" t="s">
        <v>260</v>
      </c>
      <c r="G256" s="269"/>
      <c r="H256" s="272">
        <v>0.80000000000000004</v>
      </c>
      <c r="I256" s="273"/>
      <c r="J256" s="269"/>
      <c r="K256" s="269"/>
      <c r="L256" s="274"/>
      <c r="M256" s="275"/>
      <c r="N256" s="276"/>
      <c r="O256" s="276"/>
      <c r="P256" s="276"/>
      <c r="Q256" s="276"/>
      <c r="R256" s="276"/>
      <c r="S256" s="276"/>
      <c r="T256" s="27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8" t="s">
        <v>179</v>
      </c>
      <c r="AU256" s="278" t="s">
        <v>89</v>
      </c>
      <c r="AV256" s="14" t="s">
        <v>89</v>
      </c>
      <c r="AW256" s="14" t="s">
        <v>35</v>
      </c>
      <c r="AX256" s="14" t="s">
        <v>79</v>
      </c>
      <c r="AY256" s="278" t="s">
        <v>121</v>
      </c>
    </row>
    <row r="257" s="14" customFormat="1">
      <c r="A257" s="14"/>
      <c r="B257" s="268"/>
      <c r="C257" s="269"/>
      <c r="D257" s="254" t="s">
        <v>179</v>
      </c>
      <c r="E257" s="270" t="s">
        <v>1</v>
      </c>
      <c r="F257" s="271" t="s">
        <v>261</v>
      </c>
      <c r="G257" s="269"/>
      <c r="H257" s="272">
        <v>2.7000000000000002</v>
      </c>
      <c r="I257" s="273"/>
      <c r="J257" s="269"/>
      <c r="K257" s="269"/>
      <c r="L257" s="274"/>
      <c r="M257" s="275"/>
      <c r="N257" s="276"/>
      <c r="O257" s="276"/>
      <c r="P257" s="276"/>
      <c r="Q257" s="276"/>
      <c r="R257" s="276"/>
      <c r="S257" s="276"/>
      <c r="T257" s="27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8" t="s">
        <v>179</v>
      </c>
      <c r="AU257" s="278" t="s">
        <v>89</v>
      </c>
      <c r="AV257" s="14" t="s">
        <v>89</v>
      </c>
      <c r="AW257" s="14" t="s">
        <v>35</v>
      </c>
      <c r="AX257" s="14" t="s">
        <v>79</v>
      </c>
      <c r="AY257" s="278" t="s">
        <v>121</v>
      </c>
    </row>
    <row r="258" s="14" customFormat="1">
      <c r="A258" s="14"/>
      <c r="B258" s="268"/>
      <c r="C258" s="269"/>
      <c r="D258" s="254" t="s">
        <v>179</v>
      </c>
      <c r="E258" s="270" t="s">
        <v>1</v>
      </c>
      <c r="F258" s="271" t="s">
        <v>262</v>
      </c>
      <c r="G258" s="269"/>
      <c r="H258" s="272">
        <v>8.9390000000000001</v>
      </c>
      <c r="I258" s="273"/>
      <c r="J258" s="269"/>
      <c r="K258" s="269"/>
      <c r="L258" s="274"/>
      <c r="M258" s="275"/>
      <c r="N258" s="276"/>
      <c r="O258" s="276"/>
      <c r="P258" s="276"/>
      <c r="Q258" s="276"/>
      <c r="R258" s="276"/>
      <c r="S258" s="276"/>
      <c r="T258" s="27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8" t="s">
        <v>179</v>
      </c>
      <c r="AU258" s="278" t="s">
        <v>89</v>
      </c>
      <c r="AV258" s="14" t="s">
        <v>89</v>
      </c>
      <c r="AW258" s="14" t="s">
        <v>35</v>
      </c>
      <c r="AX258" s="14" t="s">
        <v>79</v>
      </c>
      <c r="AY258" s="278" t="s">
        <v>121</v>
      </c>
    </row>
    <row r="259" s="15" customFormat="1">
      <c r="A259" s="15"/>
      <c r="B259" s="279"/>
      <c r="C259" s="280"/>
      <c r="D259" s="254" t="s">
        <v>179</v>
      </c>
      <c r="E259" s="281" t="s">
        <v>1</v>
      </c>
      <c r="F259" s="282" t="s">
        <v>183</v>
      </c>
      <c r="G259" s="280"/>
      <c r="H259" s="283">
        <v>18.491</v>
      </c>
      <c r="I259" s="284"/>
      <c r="J259" s="280"/>
      <c r="K259" s="280"/>
      <c r="L259" s="285"/>
      <c r="M259" s="286"/>
      <c r="N259" s="287"/>
      <c r="O259" s="287"/>
      <c r="P259" s="287"/>
      <c r="Q259" s="287"/>
      <c r="R259" s="287"/>
      <c r="S259" s="287"/>
      <c r="T259" s="288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9" t="s">
        <v>179</v>
      </c>
      <c r="AU259" s="289" t="s">
        <v>89</v>
      </c>
      <c r="AV259" s="15" t="s">
        <v>135</v>
      </c>
      <c r="AW259" s="15" t="s">
        <v>35</v>
      </c>
      <c r="AX259" s="15" t="s">
        <v>87</v>
      </c>
      <c r="AY259" s="289" t="s">
        <v>121</v>
      </c>
    </row>
    <row r="260" s="2" customFormat="1" ht="21.75" customHeight="1">
      <c r="A260" s="39"/>
      <c r="B260" s="40"/>
      <c r="C260" s="227" t="s">
        <v>263</v>
      </c>
      <c r="D260" s="227" t="s">
        <v>122</v>
      </c>
      <c r="E260" s="228" t="s">
        <v>264</v>
      </c>
      <c r="F260" s="229" t="s">
        <v>265</v>
      </c>
      <c r="G260" s="230" t="s">
        <v>174</v>
      </c>
      <c r="H260" s="231">
        <v>18.491</v>
      </c>
      <c r="I260" s="232"/>
      <c r="J260" s="233">
        <f>ROUND(I260*H260,2)</f>
        <v>0</v>
      </c>
      <c r="K260" s="229" t="s">
        <v>175</v>
      </c>
      <c r="L260" s="45"/>
      <c r="M260" s="234" t="s">
        <v>1</v>
      </c>
      <c r="N260" s="235" t="s">
        <v>44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0.32500000000000001</v>
      </c>
      <c r="T260" s="237">
        <f>S260*H260</f>
        <v>6.0095749999999999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135</v>
      </c>
      <c r="AT260" s="238" t="s">
        <v>122</v>
      </c>
      <c r="AU260" s="238" t="s">
        <v>89</v>
      </c>
      <c r="AY260" s="18" t="s">
        <v>121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87</v>
      </c>
      <c r="BK260" s="239">
        <f>ROUND(I260*H260,2)</f>
        <v>0</v>
      </c>
      <c r="BL260" s="18" t="s">
        <v>135</v>
      </c>
      <c r="BM260" s="238" t="s">
        <v>266</v>
      </c>
    </row>
    <row r="261" s="2" customFormat="1">
      <c r="A261" s="39"/>
      <c r="B261" s="40"/>
      <c r="C261" s="41"/>
      <c r="D261" s="254" t="s">
        <v>177</v>
      </c>
      <c r="E261" s="41"/>
      <c r="F261" s="255" t="s">
        <v>178</v>
      </c>
      <c r="G261" s="41"/>
      <c r="H261" s="41"/>
      <c r="I261" s="145"/>
      <c r="J261" s="41"/>
      <c r="K261" s="41"/>
      <c r="L261" s="45"/>
      <c r="M261" s="256"/>
      <c r="N261" s="257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177</v>
      </c>
      <c r="AU261" s="18" t="s">
        <v>89</v>
      </c>
    </row>
    <row r="262" s="14" customFormat="1">
      <c r="A262" s="14"/>
      <c r="B262" s="268"/>
      <c r="C262" s="269"/>
      <c r="D262" s="254" t="s">
        <v>179</v>
      </c>
      <c r="E262" s="270" t="s">
        <v>1</v>
      </c>
      <c r="F262" s="271" t="s">
        <v>255</v>
      </c>
      <c r="G262" s="269"/>
      <c r="H262" s="272">
        <v>1.1100000000000001</v>
      </c>
      <c r="I262" s="273"/>
      <c r="J262" s="269"/>
      <c r="K262" s="269"/>
      <c r="L262" s="274"/>
      <c r="M262" s="275"/>
      <c r="N262" s="276"/>
      <c r="O262" s="276"/>
      <c r="P262" s="276"/>
      <c r="Q262" s="276"/>
      <c r="R262" s="276"/>
      <c r="S262" s="276"/>
      <c r="T262" s="27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8" t="s">
        <v>179</v>
      </c>
      <c r="AU262" s="278" t="s">
        <v>89</v>
      </c>
      <c r="AV262" s="14" t="s">
        <v>89</v>
      </c>
      <c r="AW262" s="14" t="s">
        <v>35</v>
      </c>
      <c r="AX262" s="14" t="s">
        <v>79</v>
      </c>
      <c r="AY262" s="278" t="s">
        <v>121</v>
      </c>
    </row>
    <row r="263" s="14" customFormat="1">
      <c r="A263" s="14"/>
      <c r="B263" s="268"/>
      <c r="C263" s="269"/>
      <c r="D263" s="254" t="s">
        <v>179</v>
      </c>
      <c r="E263" s="270" t="s">
        <v>1</v>
      </c>
      <c r="F263" s="271" t="s">
        <v>256</v>
      </c>
      <c r="G263" s="269"/>
      <c r="H263" s="272">
        <v>1</v>
      </c>
      <c r="I263" s="273"/>
      <c r="J263" s="269"/>
      <c r="K263" s="269"/>
      <c r="L263" s="274"/>
      <c r="M263" s="275"/>
      <c r="N263" s="276"/>
      <c r="O263" s="276"/>
      <c r="P263" s="276"/>
      <c r="Q263" s="276"/>
      <c r="R263" s="276"/>
      <c r="S263" s="276"/>
      <c r="T263" s="27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8" t="s">
        <v>179</v>
      </c>
      <c r="AU263" s="278" t="s">
        <v>89</v>
      </c>
      <c r="AV263" s="14" t="s">
        <v>89</v>
      </c>
      <c r="AW263" s="14" t="s">
        <v>35</v>
      </c>
      <c r="AX263" s="14" t="s">
        <v>79</v>
      </c>
      <c r="AY263" s="278" t="s">
        <v>121</v>
      </c>
    </row>
    <row r="264" s="14" customFormat="1">
      <c r="A264" s="14"/>
      <c r="B264" s="268"/>
      <c r="C264" s="269"/>
      <c r="D264" s="254" t="s">
        <v>179</v>
      </c>
      <c r="E264" s="270" t="s">
        <v>1</v>
      </c>
      <c r="F264" s="271" t="s">
        <v>257</v>
      </c>
      <c r="G264" s="269"/>
      <c r="H264" s="272">
        <v>1.442</v>
      </c>
      <c r="I264" s="273"/>
      <c r="J264" s="269"/>
      <c r="K264" s="269"/>
      <c r="L264" s="274"/>
      <c r="M264" s="275"/>
      <c r="N264" s="276"/>
      <c r="O264" s="276"/>
      <c r="P264" s="276"/>
      <c r="Q264" s="276"/>
      <c r="R264" s="276"/>
      <c r="S264" s="276"/>
      <c r="T264" s="27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8" t="s">
        <v>179</v>
      </c>
      <c r="AU264" s="278" t="s">
        <v>89</v>
      </c>
      <c r="AV264" s="14" t="s">
        <v>89</v>
      </c>
      <c r="AW264" s="14" t="s">
        <v>35</v>
      </c>
      <c r="AX264" s="14" t="s">
        <v>79</v>
      </c>
      <c r="AY264" s="278" t="s">
        <v>121</v>
      </c>
    </row>
    <row r="265" s="14" customFormat="1">
      <c r="A265" s="14"/>
      <c r="B265" s="268"/>
      <c r="C265" s="269"/>
      <c r="D265" s="254" t="s">
        <v>179</v>
      </c>
      <c r="E265" s="270" t="s">
        <v>1</v>
      </c>
      <c r="F265" s="271" t="s">
        <v>258</v>
      </c>
      <c r="G265" s="269"/>
      <c r="H265" s="272">
        <v>1.6000000000000001</v>
      </c>
      <c r="I265" s="273"/>
      <c r="J265" s="269"/>
      <c r="K265" s="269"/>
      <c r="L265" s="274"/>
      <c r="M265" s="275"/>
      <c r="N265" s="276"/>
      <c r="O265" s="276"/>
      <c r="P265" s="276"/>
      <c r="Q265" s="276"/>
      <c r="R265" s="276"/>
      <c r="S265" s="276"/>
      <c r="T265" s="27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8" t="s">
        <v>179</v>
      </c>
      <c r="AU265" s="278" t="s">
        <v>89</v>
      </c>
      <c r="AV265" s="14" t="s">
        <v>89</v>
      </c>
      <c r="AW265" s="14" t="s">
        <v>35</v>
      </c>
      <c r="AX265" s="14" t="s">
        <v>79</v>
      </c>
      <c r="AY265" s="278" t="s">
        <v>121</v>
      </c>
    </row>
    <row r="266" s="14" customFormat="1">
      <c r="A266" s="14"/>
      <c r="B266" s="268"/>
      <c r="C266" s="269"/>
      <c r="D266" s="254" t="s">
        <v>179</v>
      </c>
      <c r="E266" s="270" t="s">
        <v>1</v>
      </c>
      <c r="F266" s="271" t="s">
        <v>259</v>
      </c>
      <c r="G266" s="269"/>
      <c r="H266" s="272">
        <v>0.90000000000000002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8" t="s">
        <v>179</v>
      </c>
      <c r="AU266" s="278" t="s">
        <v>89</v>
      </c>
      <c r="AV266" s="14" t="s">
        <v>89</v>
      </c>
      <c r="AW266" s="14" t="s">
        <v>35</v>
      </c>
      <c r="AX266" s="14" t="s">
        <v>79</v>
      </c>
      <c r="AY266" s="278" t="s">
        <v>121</v>
      </c>
    </row>
    <row r="267" s="14" customFormat="1">
      <c r="A267" s="14"/>
      <c r="B267" s="268"/>
      <c r="C267" s="269"/>
      <c r="D267" s="254" t="s">
        <v>179</v>
      </c>
      <c r="E267" s="270" t="s">
        <v>1</v>
      </c>
      <c r="F267" s="271" t="s">
        <v>260</v>
      </c>
      <c r="G267" s="269"/>
      <c r="H267" s="272">
        <v>0.80000000000000004</v>
      </c>
      <c r="I267" s="273"/>
      <c r="J267" s="269"/>
      <c r="K267" s="269"/>
      <c r="L267" s="274"/>
      <c r="M267" s="275"/>
      <c r="N267" s="276"/>
      <c r="O267" s="276"/>
      <c r="P267" s="276"/>
      <c r="Q267" s="276"/>
      <c r="R267" s="276"/>
      <c r="S267" s="276"/>
      <c r="T267" s="27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8" t="s">
        <v>179</v>
      </c>
      <c r="AU267" s="278" t="s">
        <v>89</v>
      </c>
      <c r="AV267" s="14" t="s">
        <v>89</v>
      </c>
      <c r="AW267" s="14" t="s">
        <v>35</v>
      </c>
      <c r="AX267" s="14" t="s">
        <v>79</v>
      </c>
      <c r="AY267" s="278" t="s">
        <v>121</v>
      </c>
    </row>
    <row r="268" s="14" customFormat="1">
      <c r="A268" s="14"/>
      <c r="B268" s="268"/>
      <c r="C268" s="269"/>
      <c r="D268" s="254" t="s">
        <v>179</v>
      </c>
      <c r="E268" s="270" t="s">
        <v>1</v>
      </c>
      <c r="F268" s="271" t="s">
        <v>261</v>
      </c>
      <c r="G268" s="269"/>
      <c r="H268" s="272">
        <v>2.7000000000000002</v>
      </c>
      <c r="I268" s="273"/>
      <c r="J268" s="269"/>
      <c r="K268" s="269"/>
      <c r="L268" s="274"/>
      <c r="M268" s="275"/>
      <c r="N268" s="276"/>
      <c r="O268" s="276"/>
      <c r="P268" s="276"/>
      <c r="Q268" s="276"/>
      <c r="R268" s="276"/>
      <c r="S268" s="276"/>
      <c r="T268" s="27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8" t="s">
        <v>179</v>
      </c>
      <c r="AU268" s="278" t="s">
        <v>89</v>
      </c>
      <c r="AV268" s="14" t="s">
        <v>89</v>
      </c>
      <c r="AW268" s="14" t="s">
        <v>35</v>
      </c>
      <c r="AX268" s="14" t="s">
        <v>79</v>
      </c>
      <c r="AY268" s="278" t="s">
        <v>121</v>
      </c>
    </row>
    <row r="269" s="14" customFormat="1">
      <c r="A269" s="14"/>
      <c r="B269" s="268"/>
      <c r="C269" s="269"/>
      <c r="D269" s="254" t="s">
        <v>179</v>
      </c>
      <c r="E269" s="270" t="s">
        <v>1</v>
      </c>
      <c r="F269" s="271" t="s">
        <v>262</v>
      </c>
      <c r="G269" s="269"/>
      <c r="H269" s="272">
        <v>8.9390000000000001</v>
      </c>
      <c r="I269" s="273"/>
      <c r="J269" s="269"/>
      <c r="K269" s="269"/>
      <c r="L269" s="274"/>
      <c r="M269" s="275"/>
      <c r="N269" s="276"/>
      <c r="O269" s="276"/>
      <c r="P269" s="276"/>
      <c r="Q269" s="276"/>
      <c r="R269" s="276"/>
      <c r="S269" s="276"/>
      <c r="T269" s="27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8" t="s">
        <v>179</v>
      </c>
      <c r="AU269" s="278" t="s">
        <v>89</v>
      </c>
      <c r="AV269" s="14" t="s">
        <v>89</v>
      </c>
      <c r="AW269" s="14" t="s">
        <v>35</v>
      </c>
      <c r="AX269" s="14" t="s">
        <v>79</v>
      </c>
      <c r="AY269" s="278" t="s">
        <v>121</v>
      </c>
    </row>
    <row r="270" s="15" customFormat="1">
      <c r="A270" s="15"/>
      <c r="B270" s="279"/>
      <c r="C270" s="280"/>
      <c r="D270" s="254" t="s">
        <v>179</v>
      </c>
      <c r="E270" s="281" t="s">
        <v>1</v>
      </c>
      <c r="F270" s="282" t="s">
        <v>183</v>
      </c>
      <c r="G270" s="280"/>
      <c r="H270" s="283">
        <v>18.491</v>
      </c>
      <c r="I270" s="284"/>
      <c r="J270" s="280"/>
      <c r="K270" s="280"/>
      <c r="L270" s="285"/>
      <c r="M270" s="286"/>
      <c r="N270" s="287"/>
      <c r="O270" s="287"/>
      <c r="P270" s="287"/>
      <c r="Q270" s="287"/>
      <c r="R270" s="287"/>
      <c r="S270" s="287"/>
      <c r="T270" s="28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9" t="s">
        <v>179</v>
      </c>
      <c r="AU270" s="289" t="s">
        <v>89</v>
      </c>
      <c r="AV270" s="15" t="s">
        <v>135</v>
      </c>
      <c r="AW270" s="15" t="s">
        <v>35</v>
      </c>
      <c r="AX270" s="15" t="s">
        <v>87</v>
      </c>
      <c r="AY270" s="289" t="s">
        <v>121</v>
      </c>
    </row>
    <row r="271" s="2" customFormat="1" ht="21.75" customHeight="1">
      <c r="A271" s="39"/>
      <c r="B271" s="40"/>
      <c r="C271" s="227" t="s">
        <v>267</v>
      </c>
      <c r="D271" s="227" t="s">
        <v>122</v>
      </c>
      <c r="E271" s="228" t="s">
        <v>268</v>
      </c>
      <c r="F271" s="229" t="s">
        <v>269</v>
      </c>
      <c r="G271" s="230" t="s">
        <v>174</v>
      </c>
      <c r="H271" s="231">
        <v>8.2750000000000004</v>
      </c>
      <c r="I271" s="232"/>
      <c r="J271" s="233">
        <f>ROUND(I271*H271,2)</f>
        <v>0</v>
      </c>
      <c r="K271" s="229" t="s">
        <v>175</v>
      </c>
      <c r="L271" s="45"/>
      <c r="M271" s="234" t="s">
        <v>1</v>
      </c>
      <c r="N271" s="235" t="s">
        <v>44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0.625</v>
      </c>
      <c r="T271" s="237">
        <f>S271*H271</f>
        <v>5.171875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135</v>
      </c>
      <c r="AT271" s="238" t="s">
        <v>122</v>
      </c>
      <c r="AU271" s="238" t="s">
        <v>89</v>
      </c>
      <c r="AY271" s="18" t="s">
        <v>121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87</v>
      </c>
      <c r="BK271" s="239">
        <f>ROUND(I271*H271,2)</f>
        <v>0</v>
      </c>
      <c r="BL271" s="18" t="s">
        <v>135</v>
      </c>
      <c r="BM271" s="238" t="s">
        <v>270</v>
      </c>
    </row>
    <row r="272" s="2" customFormat="1">
      <c r="A272" s="39"/>
      <c r="B272" s="40"/>
      <c r="C272" s="41"/>
      <c r="D272" s="254" t="s">
        <v>177</v>
      </c>
      <c r="E272" s="41"/>
      <c r="F272" s="255" t="s">
        <v>178</v>
      </c>
      <c r="G272" s="41"/>
      <c r="H272" s="41"/>
      <c r="I272" s="145"/>
      <c r="J272" s="41"/>
      <c r="K272" s="41"/>
      <c r="L272" s="45"/>
      <c r="M272" s="256"/>
      <c r="N272" s="257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177</v>
      </c>
      <c r="AU272" s="18" t="s">
        <v>89</v>
      </c>
    </row>
    <row r="273" s="13" customFormat="1">
      <c r="A273" s="13"/>
      <c r="B273" s="258"/>
      <c r="C273" s="259"/>
      <c r="D273" s="254" t="s">
        <v>179</v>
      </c>
      <c r="E273" s="260" t="s">
        <v>1</v>
      </c>
      <c r="F273" s="261" t="s">
        <v>271</v>
      </c>
      <c r="G273" s="259"/>
      <c r="H273" s="260" t="s">
        <v>1</v>
      </c>
      <c r="I273" s="262"/>
      <c r="J273" s="259"/>
      <c r="K273" s="259"/>
      <c r="L273" s="263"/>
      <c r="M273" s="264"/>
      <c r="N273" s="265"/>
      <c r="O273" s="265"/>
      <c r="P273" s="265"/>
      <c r="Q273" s="265"/>
      <c r="R273" s="265"/>
      <c r="S273" s="265"/>
      <c r="T273" s="26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7" t="s">
        <v>179</v>
      </c>
      <c r="AU273" s="267" t="s">
        <v>89</v>
      </c>
      <c r="AV273" s="13" t="s">
        <v>87</v>
      </c>
      <c r="AW273" s="13" t="s">
        <v>35</v>
      </c>
      <c r="AX273" s="13" t="s">
        <v>79</v>
      </c>
      <c r="AY273" s="267" t="s">
        <v>121</v>
      </c>
    </row>
    <row r="274" s="14" customFormat="1">
      <c r="A274" s="14"/>
      <c r="B274" s="268"/>
      <c r="C274" s="269"/>
      <c r="D274" s="254" t="s">
        <v>179</v>
      </c>
      <c r="E274" s="270" t="s">
        <v>1</v>
      </c>
      <c r="F274" s="271" t="s">
        <v>272</v>
      </c>
      <c r="G274" s="269"/>
      <c r="H274" s="272">
        <v>8.2750000000000004</v>
      </c>
      <c r="I274" s="273"/>
      <c r="J274" s="269"/>
      <c r="K274" s="269"/>
      <c r="L274" s="274"/>
      <c r="M274" s="275"/>
      <c r="N274" s="276"/>
      <c r="O274" s="276"/>
      <c r="P274" s="276"/>
      <c r="Q274" s="276"/>
      <c r="R274" s="276"/>
      <c r="S274" s="276"/>
      <c r="T274" s="27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8" t="s">
        <v>179</v>
      </c>
      <c r="AU274" s="278" t="s">
        <v>89</v>
      </c>
      <c r="AV274" s="14" t="s">
        <v>89</v>
      </c>
      <c r="AW274" s="14" t="s">
        <v>35</v>
      </c>
      <c r="AX274" s="14" t="s">
        <v>87</v>
      </c>
      <c r="AY274" s="278" t="s">
        <v>121</v>
      </c>
    </row>
    <row r="275" s="2" customFormat="1" ht="21.75" customHeight="1">
      <c r="A275" s="39"/>
      <c r="B275" s="40"/>
      <c r="C275" s="227" t="s">
        <v>273</v>
      </c>
      <c r="D275" s="227" t="s">
        <v>122</v>
      </c>
      <c r="E275" s="228" t="s">
        <v>274</v>
      </c>
      <c r="F275" s="229" t="s">
        <v>275</v>
      </c>
      <c r="G275" s="230" t="s">
        <v>174</v>
      </c>
      <c r="H275" s="231">
        <v>5.0599999999999996</v>
      </c>
      <c r="I275" s="232"/>
      <c r="J275" s="233">
        <f>ROUND(I275*H275,2)</f>
        <v>0</v>
      </c>
      <c r="K275" s="229" t="s">
        <v>175</v>
      </c>
      <c r="L275" s="45"/>
      <c r="M275" s="234" t="s">
        <v>1</v>
      </c>
      <c r="N275" s="235" t="s">
        <v>44</v>
      </c>
      <c r="O275" s="92"/>
      <c r="P275" s="236">
        <f>O275*H275</f>
        <v>0</v>
      </c>
      <c r="Q275" s="236">
        <v>8.0000000000000007E-05</v>
      </c>
      <c r="R275" s="236">
        <f>Q275*H275</f>
        <v>0.00040480000000000003</v>
      </c>
      <c r="S275" s="236">
        <v>0.25600000000000001</v>
      </c>
      <c r="T275" s="237">
        <f>S275*H275</f>
        <v>1.2953599999999998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135</v>
      </c>
      <c r="AT275" s="238" t="s">
        <v>122</v>
      </c>
      <c r="AU275" s="238" t="s">
        <v>89</v>
      </c>
      <c r="AY275" s="18" t="s">
        <v>121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87</v>
      </c>
      <c r="BK275" s="239">
        <f>ROUND(I275*H275,2)</f>
        <v>0</v>
      </c>
      <c r="BL275" s="18" t="s">
        <v>135</v>
      </c>
      <c r="BM275" s="238" t="s">
        <v>276</v>
      </c>
    </row>
    <row r="276" s="2" customFormat="1">
      <c r="A276" s="39"/>
      <c r="B276" s="40"/>
      <c r="C276" s="41"/>
      <c r="D276" s="254" t="s">
        <v>177</v>
      </c>
      <c r="E276" s="41"/>
      <c r="F276" s="255" t="s">
        <v>178</v>
      </c>
      <c r="G276" s="41"/>
      <c r="H276" s="41"/>
      <c r="I276" s="145"/>
      <c r="J276" s="41"/>
      <c r="K276" s="41"/>
      <c r="L276" s="45"/>
      <c r="M276" s="256"/>
      <c r="N276" s="257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177</v>
      </c>
      <c r="AU276" s="18" t="s">
        <v>89</v>
      </c>
    </row>
    <row r="277" s="14" customFormat="1">
      <c r="A277" s="14"/>
      <c r="B277" s="268"/>
      <c r="C277" s="269"/>
      <c r="D277" s="254" t="s">
        <v>179</v>
      </c>
      <c r="E277" s="270" t="s">
        <v>1</v>
      </c>
      <c r="F277" s="271" t="s">
        <v>277</v>
      </c>
      <c r="G277" s="269"/>
      <c r="H277" s="272">
        <v>2.9100000000000001</v>
      </c>
      <c r="I277" s="273"/>
      <c r="J277" s="269"/>
      <c r="K277" s="269"/>
      <c r="L277" s="274"/>
      <c r="M277" s="275"/>
      <c r="N277" s="276"/>
      <c r="O277" s="276"/>
      <c r="P277" s="276"/>
      <c r="Q277" s="276"/>
      <c r="R277" s="276"/>
      <c r="S277" s="276"/>
      <c r="T277" s="27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8" t="s">
        <v>179</v>
      </c>
      <c r="AU277" s="278" t="s">
        <v>89</v>
      </c>
      <c r="AV277" s="14" t="s">
        <v>89</v>
      </c>
      <c r="AW277" s="14" t="s">
        <v>35</v>
      </c>
      <c r="AX277" s="14" t="s">
        <v>79</v>
      </c>
      <c r="AY277" s="278" t="s">
        <v>121</v>
      </c>
    </row>
    <row r="278" s="14" customFormat="1">
      <c r="A278" s="14"/>
      <c r="B278" s="268"/>
      <c r="C278" s="269"/>
      <c r="D278" s="254" t="s">
        <v>179</v>
      </c>
      <c r="E278" s="270" t="s">
        <v>1</v>
      </c>
      <c r="F278" s="271" t="s">
        <v>278</v>
      </c>
      <c r="G278" s="269"/>
      <c r="H278" s="272">
        <v>2.1499999999999999</v>
      </c>
      <c r="I278" s="273"/>
      <c r="J278" s="269"/>
      <c r="K278" s="269"/>
      <c r="L278" s="274"/>
      <c r="M278" s="275"/>
      <c r="N278" s="276"/>
      <c r="O278" s="276"/>
      <c r="P278" s="276"/>
      <c r="Q278" s="276"/>
      <c r="R278" s="276"/>
      <c r="S278" s="276"/>
      <c r="T278" s="27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8" t="s">
        <v>179</v>
      </c>
      <c r="AU278" s="278" t="s">
        <v>89</v>
      </c>
      <c r="AV278" s="14" t="s">
        <v>89</v>
      </c>
      <c r="AW278" s="14" t="s">
        <v>35</v>
      </c>
      <c r="AX278" s="14" t="s">
        <v>79</v>
      </c>
      <c r="AY278" s="278" t="s">
        <v>121</v>
      </c>
    </row>
    <row r="279" s="15" customFormat="1">
      <c r="A279" s="15"/>
      <c r="B279" s="279"/>
      <c r="C279" s="280"/>
      <c r="D279" s="254" t="s">
        <v>179</v>
      </c>
      <c r="E279" s="281" t="s">
        <v>1</v>
      </c>
      <c r="F279" s="282" t="s">
        <v>183</v>
      </c>
      <c r="G279" s="280"/>
      <c r="H279" s="283">
        <v>5.0599999999999996</v>
      </c>
      <c r="I279" s="284"/>
      <c r="J279" s="280"/>
      <c r="K279" s="280"/>
      <c r="L279" s="285"/>
      <c r="M279" s="286"/>
      <c r="N279" s="287"/>
      <c r="O279" s="287"/>
      <c r="P279" s="287"/>
      <c r="Q279" s="287"/>
      <c r="R279" s="287"/>
      <c r="S279" s="287"/>
      <c r="T279" s="288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9" t="s">
        <v>179</v>
      </c>
      <c r="AU279" s="289" t="s">
        <v>89</v>
      </c>
      <c r="AV279" s="15" t="s">
        <v>135</v>
      </c>
      <c r="AW279" s="15" t="s">
        <v>35</v>
      </c>
      <c r="AX279" s="15" t="s">
        <v>87</v>
      </c>
      <c r="AY279" s="289" t="s">
        <v>121</v>
      </c>
    </row>
    <row r="280" s="2" customFormat="1" ht="16.5" customHeight="1">
      <c r="A280" s="39"/>
      <c r="B280" s="40"/>
      <c r="C280" s="227" t="s">
        <v>279</v>
      </c>
      <c r="D280" s="227" t="s">
        <v>122</v>
      </c>
      <c r="E280" s="228" t="s">
        <v>280</v>
      </c>
      <c r="F280" s="229" t="s">
        <v>281</v>
      </c>
      <c r="G280" s="230" t="s">
        <v>282</v>
      </c>
      <c r="H280" s="231">
        <v>553.85000000000002</v>
      </c>
      <c r="I280" s="232"/>
      <c r="J280" s="233">
        <f>ROUND(I280*H280,2)</f>
        <v>0</v>
      </c>
      <c r="K280" s="229" t="s">
        <v>175</v>
      </c>
      <c r="L280" s="45"/>
      <c r="M280" s="234" t="s">
        <v>1</v>
      </c>
      <c r="N280" s="235" t="s">
        <v>44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0.20499999999999999</v>
      </c>
      <c r="T280" s="237">
        <f>S280*H280</f>
        <v>113.53925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135</v>
      </c>
      <c r="AT280" s="238" t="s">
        <v>122</v>
      </c>
      <c r="AU280" s="238" t="s">
        <v>89</v>
      </c>
      <c r="AY280" s="18" t="s">
        <v>121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87</v>
      </c>
      <c r="BK280" s="239">
        <f>ROUND(I280*H280,2)</f>
        <v>0</v>
      </c>
      <c r="BL280" s="18" t="s">
        <v>135</v>
      </c>
      <c r="BM280" s="238" t="s">
        <v>283</v>
      </c>
    </row>
    <row r="281" s="2" customFormat="1">
      <c r="A281" s="39"/>
      <c r="B281" s="40"/>
      <c r="C281" s="41"/>
      <c r="D281" s="254" t="s">
        <v>177</v>
      </c>
      <c r="E281" s="41"/>
      <c r="F281" s="255" t="s">
        <v>178</v>
      </c>
      <c r="G281" s="41"/>
      <c r="H281" s="41"/>
      <c r="I281" s="145"/>
      <c r="J281" s="41"/>
      <c r="K281" s="41"/>
      <c r="L281" s="45"/>
      <c r="M281" s="256"/>
      <c r="N281" s="257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177</v>
      </c>
      <c r="AU281" s="18" t="s">
        <v>89</v>
      </c>
    </row>
    <row r="282" s="13" customFormat="1">
      <c r="A282" s="13"/>
      <c r="B282" s="258"/>
      <c r="C282" s="259"/>
      <c r="D282" s="254" t="s">
        <v>179</v>
      </c>
      <c r="E282" s="260" t="s">
        <v>1</v>
      </c>
      <c r="F282" s="261" t="s">
        <v>284</v>
      </c>
      <c r="G282" s="259"/>
      <c r="H282" s="260" t="s">
        <v>1</v>
      </c>
      <c r="I282" s="262"/>
      <c r="J282" s="259"/>
      <c r="K282" s="259"/>
      <c r="L282" s="263"/>
      <c r="M282" s="264"/>
      <c r="N282" s="265"/>
      <c r="O282" s="265"/>
      <c r="P282" s="265"/>
      <c r="Q282" s="265"/>
      <c r="R282" s="265"/>
      <c r="S282" s="265"/>
      <c r="T282" s="26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7" t="s">
        <v>179</v>
      </c>
      <c r="AU282" s="267" t="s">
        <v>89</v>
      </c>
      <c r="AV282" s="13" t="s">
        <v>87</v>
      </c>
      <c r="AW282" s="13" t="s">
        <v>35</v>
      </c>
      <c r="AX282" s="13" t="s">
        <v>79</v>
      </c>
      <c r="AY282" s="267" t="s">
        <v>121</v>
      </c>
    </row>
    <row r="283" s="13" customFormat="1">
      <c r="A283" s="13"/>
      <c r="B283" s="258"/>
      <c r="C283" s="259"/>
      <c r="D283" s="254" t="s">
        <v>179</v>
      </c>
      <c r="E283" s="260" t="s">
        <v>1</v>
      </c>
      <c r="F283" s="261" t="s">
        <v>285</v>
      </c>
      <c r="G283" s="259"/>
      <c r="H283" s="260" t="s">
        <v>1</v>
      </c>
      <c r="I283" s="262"/>
      <c r="J283" s="259"/>
      <c r="K283" s="259"/>
      <c r="L283" s="263"/>
      <c r="M283" s="264"/>
      <c r="N283" s="265"/>
      <c r="O283" s="265"/>
      <c r="P283" s="265"/>
      <c r="Q283" s="265"/>
      <c r="R283" s="265"/>
      <c r="S283" s="265"/>
      <c r="T283" s="26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7" t="s">
        <v>179</v>
      </c>
      <c r="AU283" s="267" t="s">
        <v>89</v>
      </c>
      <c r="AV283" s="13" t="s">
        <v>87</v>
      </c>
      <c r="AW283" s="13" t="s">
        <v>35</v>
      </c>
      <c r="AX283" s="13" t="s">
        <v>79</v>
      </c>
      <c r="AY283" s="267" t="s">
        <v>121</v>
      </c>
    </row>
    <row r="284" s="14" customFormat="1">
      <c r="A284" s="14"/>
      <c r="B284" s="268"/>
      <c r="C284" s="269"/>
      <c r="D284" s="254" t="s">
        <v>179</v>
      </c>
      <c r="E284" s="270" t="s">
        <v>1</v>
      </c>
      <c r="F284" s="271" t="s">
        <v>286</v>
      </c>
      <c r="G284" s="269"/>
      <c r="H284" s="272">
        <v>300.55000000000001</v>
      </c>
      <c r="I284" s="273"/>
      <c r="J284" s="269"/>
      <c r="K284" s="269"/>
      <c r="L284" s="274"/>
      <c r="M284" s="275"/>
      <c r="N284" s="276"/>
      <c r="O284" s="276"/>
      <c r="P284" s="276"/>
      <c r="Q284" s="276"/>
      <c r="R284" s="276"/>
      <c r="S284" s="276"/>
      <c r="T284" s="27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8" t="s">
        <v>179</v>
      </c>
      <c r="AU284" s="278" t="s">
        <v>89</v>
      </c>
      <c r="AV284" s="14" t="s">
        <v>89</v>
      </c>
      <c r="AW284" s="14" t="s">
        <v>35</v>
      </c>
      <c r="AX284" s="14" t="s">
        <v>79</v>
      </c>
      <c r="AY284" s="278" t="s">
        <v>121</v>
      </c>
    </row>
    <row r="285" s="13" customFormat="1">
      <c r="A285" s="13"/>
      <c r="B285" s="258"/>
      <c r="C285" s="259"/>
      <c r="D285" s="254" t="s">
        <v>179</v>
      </c>
      <c r="E285" s="260" t="s">
        <v>1</v>
      </c>
      <c r="F285" s="261" t="s">
        <v>287</v>
      </c>
      <c r="G285" s="259"/>
      <c r="H285" s="260" t="s">
        <v>1</v>
      </c>
      <c r="I285" s="262"/>
      <c r="J285" s="259"/>
      <c r="K285" s="259"/>
      <c r="L285" s="263"/>
      <c r="M285" s="264"/>
      <c r="N285" s="265"/>
      <c r="O285" s="265"/>
      <c r="P285" s="265"/>
      <c r="Q285" s="265"/>
      <c r="R285" s="265"/>
      <c r="S285" s="265"/>
      <c r="T285" s="26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7" t="s">
        <v>179</v>
      </c>
      <c r="AU285" s="267" t="s">
        <v>89</v>
      </c>
      <c r="AV285" s="13" t="s">
        <v>87</v>
      </c>
      <c r="AW285" s="13" t="s">
        <v>35</v>
      </c>
      <c r="AX285" s="13" t="s">
        <v>79</v>
      </c>
      <c r="AY285" s="267" t="s">
        <v>121</v>
      </c>
    </row>
    <row r="286" s="14" customFormat="1">
      <c r="A286" s="14"/>
      <c r="B286" s="268"/>
      <c r="C286" s="269"/>
      <c r="D286" s="254" t="s">
        <v>179</v>
      </c>
      <c r="E286" s="270" t="s">
        <v>1</v>
      </c>
      <c r="F286" s="271" t="s">
        <v>288</v>
      </c>
      <c r="G286" s="269"/>
      <c r="H286" s="272">
        <v>141.30000000000001</v>
      </c>
      <c r="I286" s="273"/>
      <c r="J286" s="269"/>
      <c r="K286" s="269"/>
      <c r="L286" s="274"/>
      <c r="M286" s="275"/>
      <c r="N286" s="276"/>
      <c r="O286" s="276"/>
      <c r="P286" s="276"/>
      <c r="Q286" s="276"/>
      <c r="R286" s="276"/>
      <c r="S286" s="276"/>
      <c r="T286" s="27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8" t="s">
        <v>179</v>
      </c>
      <c r="AU286" s="278" t="s">
        <v>89</v>
      </c>
      <c r="AV286" s="14" t="s">
        <v>89</v>
      </c>
      <c r="AW286" s="14" t="s">
        <v>35</v>
      </c>
      <c r="AX286" s="14" t="s">
        <v>79</v>
      </c>
      <c r="AY286" s="278" t="s">
        <v>121</v>
      </c>
    </row>
    <row r="287" s="13" customFormat="1">
      <c r="A287" s="13"/>
      <c r="B287" s="258"/>
      <c r="C287" s="259"/>
      <c r="D287" s="254" t="s">
        <v>179</v>
      </c>
      <c r="E287" s="260" t="s">
        <v>1</v>
      </c>
      <c r="F287" s="261" t="s">
        <v>289</v>
      </c>
      <c r="G287" s="259"/>
      <c r="H287" s="260" t="s">
        <v>1</v>
      </c>
      <c r="I287" s="262"/>
      <c r="J287" s="259"/>
      <c r="K287" s="259"/>
      <c r="L287" s="263"/>
      <c r="M287" s="264"/>
      <c r="N287" s="265"/>
      <c r="O287" s="265"/>
      <c r="P287" s="265"/>
      <c r="Q287" s="265"/>
      <c r="R287" s="265"/>
      <c r="S287" s="265"/>
      <c r="T287" s="26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7" t="s">
        <v>179</v>
      </c>
      <c r="AU287" s="267" t="s">
        <v>89</v>
      </c>
      <c r="AV287" s="13" t="s">
        <v>87</v>
      </c>
      <c r="AW287" s="13" t="s">
        <v>35</v>
      </c>
      <c r="AX287" s="13" t="s">
        <v>79</v>
      </c>
      <c r="AY287" s="267" t="s">
        <v>121</v>
      </c>
    </row>
    <row r="288" s="14" customFormat="1">
      <c r="A288" s="14"/>
      <c r="B288" s="268"/>
      <c r="C288" s="269"/>
      <c r="D288" s="254" t="s">
        <v>179</v>
      </c>
      <c r="E288" s="270" t="s">
        <v>1</v>
      </c>
      <c r="F288" s="271" t="s">
        <v>290</v>
      </c>
      <c r="G288" s="269"/>
      <c r="H288" s="272">
        <v>46.200000000000003</v>
      </c>
      <c r="I288" s="273"/>
      <c r="J288" s="269"/>
      <c r="K288" s="269"/>
      <c r="L288" s="274"/>
      <c r="M288" s="275"/>
      <c r="N288" s="276"/>
      <c r="O288" s="276"/>
      <c r="P288" s="276"/>
      <c r="Q288" s="276"/>
      <c r="R288" s="276"/>
      <c r="S288" s="276"/>
      <c r="T288" s="27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8" t="s">
        <v>179</v>
      </c>
      <c r="AU288" s="278" t="s">
        <v>89</v>
      </c>
      <c r="AV288" s="14" t="s">
        <v>89</v>
      </c>
      <c r="AW288" s="14" t="s">
        <v>35</v>
      </c>
      <c r="AX288" s="14" t="s">
        <v>79</v>
      </c>
      <c r="AY288" s="278" t="s">
        <v>121</v>
      </c>
    </row>
    <row r="289" s="14" customFormat="1">
      <c r="A289" s="14"/>
      <c r="B289" s="268"/>
      <c r="C289" s="269"/>
      <c r="D289" s="254" t="s">
        <v>179</v>
      </c>
      <c r="E289" s="270" t="s">
        <v>1</v>
      </c>
      <c r="F289" s="271" t="s">
        <v>291</v>
      </c>
      <c r="G289" s="269"/>
      <c r="H289" s="272">
        <v>65.799999999999997</v>
      </c>
      <c r="I289" s="273"/>
      <c r="J289" s="269"/>
      <c r="K289" s="269"/>
      <c r="L289" s="274"/>
      <c r="M289" s="275"/>
      <c r="N289" s="276"/>
      <c r="O289" s="276"/>
      <c r="P289" s="276"/>
      <c r="Q289" s="276"/>
      <c r="R289" s="276"/>
      <c r="S289" s="276"/>
      <c r="T289" s="27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8" t="s">
        <v>179</v>
      </c>
      <c r="AU289" s="278" t="s">
        <v>89</v>
      </c>
      <c r="AV289" s="14" t="s">
        <v>89</v>
      </c>
      <c r="AW289" s="14" t="s">
        <v>35</v>
      </c>
      <c r="AX289" s="14" t="s">
        <v>79</v>
      </c>
      <c r="AY289" s="278" t="s">
        <v>121</v>
      </c>
    </row>
    <row r="290" s="15" customFormat="1">
      <c r="A290" s="15"/>
      <c r="B290" s="279"/>
      <c r="C290" s="280"/>
      <c r="D290" s="254" t="s">
        <v>179</v>
      </c>
      <c r="E290" s="281" t="s">
        <v>1</v>
      </c>
      <c r="F290" s="282" t="s">
        <v>183</v>
      </c>
      <c r="G290" s="280"/>
      <c r="H290" s="283">
        <v>553.85000000000002</v>
      </c>
      <c r="I290" s="284"/>
      <c r="J290" s="280"/>
      <c r="K290" s="280"/>
      <c r="L290" s="285"/>
      <c r="M290" s="286"/>
      <c r="N290" s="287"/>
      <c r="O290" s="287"/>
      <c r="P290" s="287"/>
      <c r="Q290" s="287"/>
      <c r="R290" s="287"/>
      <c r="S290" s="287"/>
      <c r="T290" s="28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89" t="s">
        <v>179</v>
      </c>
      <c r="AU290" s="289" t="s">
        <v>89</v>
      </c>
      <c r="AV290" s="15" t="s">
        <v>135</v>
      </c>
      <c r="AW290" s="15" t="s">
        <v>35</v>
      </c>
      <c r="AX290" s="15" t="s">
        <v>87</v>
      </c>
      <c r="AY290" s="289" t="s">
        <v>121</v>
      </c>
    </row>
    <row r="291" s="2" customFormat="1" ht="21.75" customHeight="1">
      <c r="A291" s="39"/>
      <c r="B291" s="40"/>
      <c r="C291" s="227" t="s">
        <v>292</v>
      </c>
      <c r="D291" s="227" t="s">
        <v>122</v>
      </c>
      <c r="E291" s="228" t="s">
        <v>293</v>
      </c>
      <c r="F291" s="229" t="s">
        <v>294</v>
      </c>
      <c r="G291" s="230" t="s">
        <v>295</v>
      </c>
      <c r="H291" s="231">
        <v>5.9509999999999996</v>
      </c>
      <c r="I291" s="232"/>
      <c r="J291" s="233">
        <f>ROUND(I291*H291,2)</f>
        <v>0</v>
      </c>
      <c r="K291" s="229" t="s">
        <v>175</v>
      </c>
      <c r="L291" s="45"/>
      <c r="M291" s="234" t="s">
        <v>1</v>
      </c>
      <c r="N291" s="235" t="s">
        <v>44</v>
      </c>
      <c r="O291" s="92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135</v>
      </c>
      <c r="AT291" s="238" t="s">
        <v>122</v>
      </c>
      <c r="AU291" s="238" t="s">
        <v>89</v>
      </c>
      <c r="AY291" s="18" t="s">
        <v>121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87</v>
      </c>
      <c r="BK291" s="239">
        <f>ROUND(I291*H291,2)</f>
        <v>0</v>
      </c>
      <c r="BL291" s="18" t="s">
        <v>135</v>
      </c>
      <c r="BM291" s="238" t="s">
        <v>296</v>
      </c>
    </row>
    <row r="292" s="2" customFormat="1">
      <c r="A292" s="39"/>
      <c r="B292" s="40"/>
      <c r="C292" s="41"/>
      <c r="D292" s="254" t="s">
        <v>177</v>
      </c>
      <c r="E292" s="41"/>
      <c r="F292" s="255" t="s">
        <v>178</v>
      </c>
      <c r="G292" s="41"/>
      <c r="H292" s="41"/>
      <c r="I292" s="145"/>
      <c r="J292" s="41"/>
      <c r="K292" s="41"/>
      <c r="L292" s="45"/>
      <c r="M292" s="256"/>
      <c r="N292" s="257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177</v>
      </c>
      <c r="AU292" s="18" t="s">
        <v>89</v>
      </c>
    </row>
    <row r="293" s="13" customFormat="1">
      <c r="A293" s="13"/>
      <c r="B293" s="258"/>
      <c r="C293" s="259"/>
      <c r="D293" s="254" t="s">
        <v>179</v>
      </c>
      <c r="E293" s="260" t="s">
        <v>1</v>
      </c>
      <c r="F293" s="261" t="s">
        <v>297</v>
      </c>
      <c r="G293" s="259"/>
      <c r="H293" s="260" t="s">
        <v>1</v>
      </c>
      <c r="I293" s="262"/>
      <c r="J293" s="259"/>
      <c r="K293" s="259"/>
      <c r="L293" s="263"/>
      <c r="M293" s="264"/>
      <c r="N293" s="265"/>
      <c r="O293" s="265"/>
      <c r="P293" s="265"/>
      <c r="Q293" s="265"/>
      <c r="R293" s="265"/>
      <c r="S293" s="265"/>
      <c r="T293" s="26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7" t="s">
        <v>179</v>
      </c>
      <c r="AU293" s="267" t="s">
        <v>89</v>
      </c>
      <c r="AV293" s="13" t="s">
        <v>87</v>
      </c>
      <c r="AW293" s="13" t="s">
        <v>35</v>
      </c>
      <c r="AX293" s="13" t="s">
        <v>79</v>
      </c>
      <c r="AY293" s="267" t="s">
        <v>121</v>
      </c>
    </row>
    <row r="294" s="14" customFormat="1">
      <c r="A294" s="14"/>
      <c r="B294" s="268"/>
      <c r="C294" s="269"/>
      <c r="D294" s="254" t="s">
        <v>179</v>
      </c>
      <c r="E294" s="270" t="s">
        <v>1</v>
      </c>
      <c r="F294" s="271" t="s">
        <v>298</v>
      </c>
      <c r="G294" s="269"/>
      <c r="H294" s="272">
        <v>0.54200000000000004</v>
      </c>
      <c r="I294" s="273"/>
      <c r="J294" s="269"/>
      <c r="K294" s="269"/>
      <c r="L294" s="274"/>
      <c r="M294" s="275"/>
      <c r="N294" s="276"/>
      <c r="O294" s="276"/>
      <c r="P294" s="276"/>
      <c r="Q294" s="276"/>
      <c r="R294" s="276"/>
      <c r="S294" s="276"/>
      <c r="T294" s="27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8" t="s">
        <v>179</v>
      </c>
      <c r="AU294" s="278" t="s">
        <v>89</v>
      </c>
      <c r="AV294" s="14" t="s">
        <v>89</v>
      </c>
      <c r="AW294" s="14" t="s">
        <v>35</v>
      </c>
      <c r="AX294" s="14" t="s">
        <v>79</v>
      </c>
      <c r="AY294" s="278" t="s">
        <v>121</v>
      </c>
    </row>
    <row r="295" s="14" customFormat="1">
      <c r="A295" s="14"/>
      <c r="B295" s="268"/>
      <c r="C295" s="269"/>
      <c r="D295" s="254" t="s">
        <v>179</v>
      </c>
      <c r="E295" s="270" t="s">
        <v>1</v>
      </c>
      <c r="F295" s="271" t="s">
        <v>299</v>
      </c>
      <c r="G295" s="269"/>
      <c r="H295" s="272">
        <v>1.4379999999999999</v>
      </c>
      <c r="I295" s="273"/>
      <c r="J295" s="269"/>
      <c r="K295" s="269"/>
      <c r="L295" s="274"/>
      <c r="M295" s="275"/>
      <c r="N295" s="276"/>
      <c r="O295" s="276"/>
      <c r="P295" s="276"/>
      <c r="Q295" s="276"/>
      <c r="R295" s="276"/>
      <c r="S295" s="276"/>
      <c r="T295" s="27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8" t="s">
        <v>179</v>
      </c>
      <c r="AU295" s="278" t="s">
        <v>89</v>
      </c>
      <c r="AV295" s="14" t="s">
        <v>89</v>
      </c>
      <c r="AW295" s="14" t="s">
        <v>35</v>
      </c>
      <c r="AX295" s="14" t="s">
        <v>79</v>
      </c>
      <c r="AY295" s="278" t="s">
        <v>121</v>
      </c>
    </row>
    <row r="296" s="14" customFormat="1">
      <c r="A296" s="14"/>
      <c r="B296" s="268"/>
      <c r="C296" s="269"/>
      <c r="D296" s="254" t="s">
        <v>179</v>
      </c>
      <c r="E296" s="270" t="s">
        <v>1</v>
      </c>
      <c r="F296" s="271" t="s">
        <v>300</v>
      </c>
      <c r="G296" s="269"/>
      <c r="H296" s="272">
        <v>1.8899999999999999</v>
      </c>
      <c r="I296" s="273"/>
      <c r="J296" s="269"/>
      <c r="K296" s="269"/>
      <c r="L296" s="274"/>
      <c r="M296" s="275"/>
      <c r="N296" s="276"/>
      <c r="O296" s="276"/>
      <c r="P296" s="276"/>
      <c r="Q296" s="276"/>
      <c r="R296" s="276"/>
      <c r="S296" s="276"/>
      <c r="T296" s="27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8" t="s">
        <v>179</v>
      </c>
      <c r="AU296" s="278" t="s">
        <v>89</v>
      </c>
      <c r="AV296" s="14" t="s">
        <v>89</v>
      </c>
      <c r="AW296" s="14" t="s">
        <v>35</v>
      </c>
      <c r="AX296" s="14" t="s">
        <v>79</v>
      </c>
      <c r="AY296" s="278" t="s">
        <v>121</v>
      </c>
    </row>
    <row r="297" s="16" customFormat="1">
      <c r="A297" s="16"/>
      <c r="B297" s="290"/>
      <c r="C297" s="291"/>
      <c r="D297" s="254" t="s">
        <v>179</v>
      </c>
      <c r="E297" s="292" t="s">
        <v>1</v>
      </c>
      <c r="F297" s="293" t="s">
        <v>210</v>
      </c>
      <c r="G297" s="291"/>
      <c r="H297" s="294">
        <v>3.8700000000000001</v>
      </c>
      <c r="I297" s="295"/>
      <c r="J297" s="291"/>
      <c r="K297" s="291"/>
      <c r="L297" s="296"/>
      <c r="M297" s="297"/>
      <c r="N297" s="298"/>
      <c r="O297" s="298"/>
      <c r="P297" s="298"/>
      <c r="Q297" s="298"/>
      <c r="R297" s="298"/>
      <c r="S297" s="298"/>
      <c r="T297" s="299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300" t="s">
        <v>179</v>
      </c>
      <c r="AU297" s="300" t="s">
        <v>89</v>
      </c>
      <c r="AV297" s="16" t="s">
        <v>131</v>
      </c>
      <c r="AW297" s="16" t="s">
        <v>35</v>
      </c>
      <c r="AX297" s="16" t="s">
        <v>79</v>
      </c>
      <c r="AY297" s="300" t="s">
        <v>121</v>
      </c>
    </row>
    <row r="298" s="13" customFormat="1">
      <c r="A298" s="13"/>
      <c r="B298" s="258"/>
      <c r="C298" s="259"/>
      <c r="D298" s="254" t="s">
        <v>179</v>
      </c>
      <c r="E298" s="260" t="s">
        <v>1</v>
      </c>
      <c r="F298" s="261" t="s">
        <v>301</v>
      </c>
      <c r="G298" s="259"/>
      <c r="H298" s="260" t="s">
        <v>1</v>
      </c>
      <c r="I298" s="262"/>
      <c r="J298" s="259"/>
      <c r="K298" s="259"/>
      <c r="L298" s="263"/>
      <c r="M298" s="264"/>
      <c r="N298" s="265"/>
      <c r="O298" s="265"/>
      <c r="P298" s="265"/>
      <c r="Q298" s="265"/>
      <c r="R298" s="265"/>
      <c r="S298" s="265"/>
      <c r="T298" s="26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7" t="s">
        <v>179</v>
      </c>
      <c r="AU298" s="267" t="s">
        <v>89</v>
      </c>
      <c r="AV298" s="13" t="s">
        <v>87</v>
      </c>
      <c r="AW298" s="13" t="s">
        <v>35</v>
      </c>
      <c r="AX298" s="13" t="s">
        <v>79</v>
      </c>
      <c r="AY298" s="267" t="s">
        <v>121</v>
      </c>
    </row>
    <row r="299" s="14" customFormat="1">
      <c r="A299" s="14"/>
      <c r="B299" s="268"/>
      <c r="C299" s="269"/>
      <c r="D299" s="254" t="s">
        <v>179</v>
      </c>
      <c r="E299" s="270" t="s">
        <v>1</v>
      </c>
      <c r="F299" s="271" t="s">
        <v>302</v>
      </c>
      <c r="G299" s="269"/>
      <c r="H299" s="272">
        <v>1.05</v>
      </c>
      <c r="I299" s="273"/>
      <c r="J299" s="269"/>
      <c r="K299" s="269"/>
      <c r="L299" s="274"/>
      <c r="M299" s="275"/>
      <c r="N299" s="276"/>
      <c r="O299" s="276"/>
      <c r="P299" s="276"/>
      <c r="Q299" s="276"/>
      <c r="R299" s="276"/>
      <c r="S299" s="276"/>
      <c r="T299" s="27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8" t="s">
        <v>179</v>
      </c>
      <c r="AU299" s="278" t="s">
        <v>89</v>
      </c>
      <c r="AV299" s="14" t="s">
        <v>89</v>
      </c>
      <c r="AW299" s="14" t="s">
        <v>35</v>
      </c>
      <c r="AX299" s="14" t="s">
        <v>79</v>
      </c>
      <c r="AY299" s="278" t="s">
        <v>121</v>
      </c>
    </row>
    <row r="300" s="14" customFormat="1">
      <c r="A300" s="14"/>
      <c r="B300" s="268"/>
      <c r="C300" s="269"/>
      <c r="D300" s="254" t="s">
        <v>179</v>
      </c>
      <c r="E300" s="270" t="s">
        <v>1</v>
      </c>
      <c r="F300" s="271" t="s">
        <v>303</v>
      </c>
      <c r="G300" s="269"/>
      <c r="H300" s="272">
        <v>0.12</v>
      </c>
      <c r="I300" s="273"/>
      <c r="J300" s="269"/>
      <c r="K300" s="269"/>
      <c r="L300" s="274"/>
      <c r="M300" s="275"/>
      <c r="N300" s="276"/>
      <c r="O300" s="276"/>
      <c r="P300" s="276"/>
      <c r="Q300" s="276"/>
      <c r="R300" s="276"/>
      <c r="S300" s="276"/>
      <c r="T300" s="27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8" t="s">
        <v>179</v>
      </c>
      <c r="AU300" s="278" t="s">
        <v>89</v>
      </c>
      <c r="AV300" s="14" t="s">
        <v>89</v>
      </c>
      <c r="AW300" s="14" t="s">
        <v>35</v>
      </c>
      <c r="AX300" s="14" t="s">
        <v>79</v>
      </c>
      <c r="AY300" s="278" t="s">
        <v>121</v>
      </c>
    </row>
    <row r="301" s="14" customFormat="1">
      <c r="A301" s="14"/>
      <c r="B301" s="268"/>
      <c r="C301" s="269"/>
      <c r="D301" s="254" t="s">
        <v>179</v>
      </c>
      <c r="E301" s="270" t="s">
        <v>1</v>
      </c>
      <c r="F301" s="271" t="s">
        <v>304</v>
      </c>
      <c r="G301" s="269"/>
      <c r="H301" s="272">
        <v>0.45000000000000001</v>
      </c>
      <c r="I301" s="273"/>
      <c r="J301" s="269"/>
      <c r="K301" s="269"/>
      <c r="L301" s="274"/>
      <c r="M301" s="275"/>
      <c r="N301" s="276"/>
      <c r="O301" s="276"/>
      <c r="P301" s="276"/>
      <c r="Q301" s="276"/>
      <c r="R301" s="276"/>
      <c r="S301" s="276"/>
      <c r="T301" s="27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8" t="s">
        <v>179</v>
      </c>
      <c r="AU301" s="278" t="s">
        <v>89</v>
      </c>
      <c r="AV301" s="14" t="s">
        <v>89</v>
      </c>
      <c r="AW301" s="14" t="s">
        <v>35</v>
      </c>
      <c r="AX301" s="14" t="s">
        <v>79</v>
      </c>
      <c r="AY301" s="278" t="s">
        <v>121</v>
      </c>
    </row>
    <row r="302" s="14" customFormat="1">
      <c r="A302" s="14"/>
      <c r="B302" s="268"/>
      <c r="C302" s="269"/>
      <c r="D302" s="254" t="s">
        <v>179</v>
      </c>
      <c r="E302" s="270" t="s">
        <v>1</v>
      </c>
      <c r="F302" s="271" t="s">
        <v>305</v>
      </c>
      <c r="G302" s="269"/>
      <c r="H302" s="272">
        <v>0.074999999999999997</v>
      </c>
      <c r="I302" s="273"/>
      <c r="J302" s="269"/>
      <c r="K302" s="269"/>
      <c r="L302" s="274"/>
      <c r="M302" s="275"/>
      <c r="N302" s="276"/>
      <c r="O302" s="276"/>
      <c r="P302" s="276"/>
      <c r="Q302" s="276"/>
      <c r="R302" s="276"/>
      <c r="S302" s="276"/>
      <c r="T302" s="27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8" t="s">
        <v>179</v>
      </c>
      <c r="AU302" s="278" t="s">
        <v>89</v>
      </c>
      <c r="AV302" s="14" t="s">
        <v>89</v>
      </c>
      <c r="AW302" s="14" t="s">
        <v>35</v>
      </c>
      <c r="AX302" s="14" t="s">
        <v>79</v>
      </c>
      <c r="AY302" s="278" t="s">
        <v>121</v>
      </c>
    </row>
    <row r="303" s="14" customFormat="1">
      <c r="A303" s="14"/>
      <c r="B303" s="268"/>
      <c r="C303" s="269"/>
      <c r="D303" s="254" t="s">
        <v>179</v>
      </c>
      <c r="E303" s="270" t="s">
        <v>1</v>
      </c>
      <c r="F303" s="271" t="s">
        <v>306</v>
      </c>
      <c r="G303" s="269"/>
      <c r="H303" s="272">
        <v>0.38600000000000001</v>
      </c>
      <c r="I303" s="273"/>
      <c r="J303" s="269"/>
      <c r="K303" s="269"/>
      <c r="L303" s="274"/>
      <c r="M303" s="275"/>
      <c r="N303" s="276"/>
      <c r="O303" s="276"/>
      <c r="P303" s="276"/>
      <c r="Q303" s="276"/>
      <c r="R303" s="276"/>
      <c r="S303" s="276"/>
      <c r="T303" s="27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8" t="s">
        <v>179</v>
      </c>
      <c r="AU303" s="278" t="s">
        <v>89</v>
      </c>
      <c r="AV303" s="14" t="s">
        <v>89</v>
      </c>
      <c r="AW303" s="14" t="s">
        <v>35</v>
      </c>
      <c r="AX303" s="14" t="s">
        <v>79</v>
      </c>
      <c r="AY303" s="278" t="s">
        <v>121</v>
      </c>
    </row>
    <row r="304" s="16" customFormat="1">
      <c r="A304" s="16"/>
      <c r="B304" s="290"/>
      <c r="C304" s="291"/>
      <c r="D304" s="254" t="s">
        <v>179</v>
      </c>
      <c r="E304" s="292" t="s">
        <v>1</v>
      </c>
      <c r="F304" s="293" t="s">
        <v>210</v>
      </c>
      <c r="G304" s="291"/>
      <c r="H304" s="294">
        <v>2.081</v>
      </c>
      <c r="I304" s="295"/>
      <c r="J304" s="291"/>
      <c r="K304" s="291"/>
      <c r="L304" s="296"/>
      <c r="M304" s="297"/>
      <c r="N304" s="298"/>
      <c r="O304" s="298"/>
      <c r="P304" s="298"/>
      <c r="Q304" s="298"/>
      <c r="R304" s="298"/>
      <c r="S304" s="298"/>
      <c r="T304" s="299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300" t="s">
        <v>179</v>
      </c>
      <c r="AU304" s="300" t="s">
        <v>89</v>
      </c>
      <c r="AV304" s="16" t="s">
        <v>131</v>
      </c>
      <c r="AW304" s="16" t="s">
        <v>35</v>
      </c>
      <c r="AX304" s="16" t="s">
        <v>79</v>
      </c>
      <c r="AY304" s="300" t="s">
        <v>121</v>
      </c>
    </row>
    <row r="305" s="15" customFormat="1">
      <c r="A305" s="15"/>
      <c r="B305" s="279"/>
      <c r="C305" s="280"/>
      <c r="D305" s="254" t="s">
        <v>179</v>
      </c>
      <c r="E305" s="281" t="s">
        <v>1</v>
      </c>
      <c r="F305" s="282" t="s">
        <v>183</v>
      </c>
      <c r="G305" s="280"/>
      <c r="H305" s="283">
        <v>5.9509999999999996</v>
      </c>
      <c r="I305" s="284"/>
      <c r="J305" s="280"/>
      <c r="K305" s="280"/>
      <c r="L305" s="285"/>
      <c r="M305" s="286"/>
      <c r="N305" s="287"/>
      <c r="O305" s="287"/>
      <c r="P305" s="287"/>
      <c r="Q305" s="287"/>
      <c r="R305" s="287"/>
      <c r="S305" s="287"/>
      <c r="T305" s="288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9" t="s">
        <v>179</v>
      </c>
      <c r="AU305" s="289" t="s">
        <v>89</v>
      </c>
      <c r="AV305" s="15" t="s">
        <v>135</v>
      </c>
      <c r="AW305" s="15" t="s">
        <v>35</v>
      </c>
      <c r="AX305" s="15" t="s">
        <v>87</v>
      </c>
      <c r="AY305" s="289" t="s">
        <v>121</v>
      </c>
    </row>
    <row r="306" s="2" customFormat="1" ht="21.75" customHeight="1">
      <c r="A306" s="39"/>
      <c r="B306" s="40"/>
      <c r="C306" s="227" t="s">
        <v>307</v>
      </c>
      <c r="D306" s="227" t="s">
        <v>122</v>
      </c>
      <c r="E306" s="228" t="s">
        <v>308</v>
      </c>
      <c r="F306" s="229" t="s">
        <v>309</v>
      </c>
      <c r="G306" s="230" t="s">
        <v>295</v>
      </c>
      <c r="H306" s="231">
        <v>397.30599999999998</v>
      </c>
      <c r="I306" s="232"/>
      <c r="J306" s="233">
        <f>ROUND(I306*H306,2)</f>
        <v>0</v>
      </c>
      <c r="K306" s="229" t="s">
        <v>175</v>
      </c>
      <c r="L306" s="45"/>
      <c r="M306" s="234" t="s">
        <v>1</v>
      </c>
      <c r="N306" s="235" t="s">
        <v>44</v>
      </c>
      <c r="O306" s="92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8" t="s">
        <v>135</v>
      </c>
      <c r="AT306" s="238" t="s">
        <v>122</v>
      </c>
      <c r="AU306" s="238" t="s">
        <v>89</v>
      </c>
      <c r="AY306" s="18" t="s">
        <v>121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8" t="s">
        <v>87</v>
      </c>
      <c r="BK306" s="239">
        <f>ROUND(I306*H306,2)</f>
        <v>0</v>
      </c>
      <c r="BL306" s="18" t="s">
        <v>135</v>
      </c>
      <c r="BM306" s="238" t="s">
        <v>310</v>
      </c>
    </row>
    <row r="307" s="2" customFormat="1">
      <c r="A307" s="39"/>
      <c r="B307" s="40"/>
      <c r="C307" s="41"/>
      <c r="D307" s="254" t="s">
        <v>177</v>
      </c>
      <c r="E307" s="41"/>
      <c r="F307" s="255" t="s">
        <v>178</v>
      </c>
      <c r="G307" s="41"/>
      <c r="H307" s="41"/>
      <c r="I307" s="145"/>
      <c r="J307" s="41"/>
      <c r="K307" s="41"/>
      <c r="L307" s="45"/>
      <c r="M307" s="256"/>
      <c r="N307" s="257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177</v>
      </c>
      <c r="AU307" s="18" t="s">
        <v>89</v>
      </c>
    </row>
    <row r="308" s="13" customFormat="1">
      <c r="A308" s="13"/>
      <c r="B308" s="258"/>
      <c r="C308" s="259"/>
      <c r="D308" s="254" t="s">
        <v>179</v>
      </c>
      <c r="E308" s="260" t="s">
        <v>1</v>
      </c>
      <c r="F308" s="261" t="s">
        <v>311</v>
      </c>
      <c r="G308" s="259"/>
      <c r="H308" s="260" t="s">
        <v>1</v>
      </c>
      <c r="I308" s="262"/>
      <c r="J308" s="259"/>
      <c r="K308" s="259"/>
      <c r="L308" s="263"/>
      <c r="M308" s="264"/>
      <c r="N308" s="265"/>
      <c r="O308" s="265"/>
      <c r="P308" s="265"/>
      <c r="Q308" s="265"/>
      <c r="R308" s="265"/>
      <c r="S308" s="265"/>
      <c r="T308" s="26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7" t="s">
        <v>179</v>
      </c>
      <c r="AU308" s="267" t="s">
        <v>89</v>
      </c>
      <c r="AV308" s="13" t="s">
        <v>87</v>
      </c>
      <c r="AW308" s="13" t="s">
        <v>35</v>
      </c>
      <c r="AX308" s="13" t="s">
        <v>79</v>
      </c>
      <c r="AY308" s="267" t="s">
        <v>121</v>
      </c>
    </row>
    <row r="309" s="14" customFormat="1">
      <c r="A309" s="14"/>
      <c r="B309" s="268"/>
      <c r="C309" s="269"/>
      <c r="D309" s="254" t="s">
        <v>179</v>
      </c>
      <c r="E309" s="270" t="s">
        <v>1</v>
      </c>
      <c r="F309" s="271" t="s">
        <v>312</v>
      </c>
      <c r="G309" s="269"/>
      <c r="H309" s="272">
        <v>1.0840000000000001</v>
      </c>
      <c r="I309" s="273"/>
      <c r="J309" s="269"/>
      <c r="K309" s="269"/>
      <c r="L309" s="274"/>
      <c r="M309" s="275"/>
      <c r="N309" s="276"/>
      <c r="O309" s="276"/>
      <c r="P309" s="276"/>
      <c r="Q309" s="276"/>
      <c r="R309" s="276"/>
      <c r="S309" s="276"/>
      <c r="T309" s="27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8" t="s">
        <v>179</v>
      </c>
      <c r="AU309" s="278" t="s">
        <v>89</v>
      </c>
      <c r="AV309" s="14" t="s">
        <v>89</v>
      </c>
      <c r="AW309" s="14" t="s">
        <v>35</v>
      </c>
      <c r="AX309" s="14" t="s">
        <v>79</v>
      </c>
      <c r="AY309" s="278" t="s">
        <v>121</v>
      </c>
    </row>
    <row r="310" s="14" customFormat="1">
      <c r="A310" s="14"/>
      <c r="B310" s="268"/>
      <c r="C310" s="269"/>
      <c r="D310" s="254" t="s">
        <v>179</v>
      </c>
      <c r="E310" s="270" t="s">
        <v>1</v>
      </c>
      <c r="F310" s="271" t="s">
        <v>313</v>
      </c>
      <c r="G310" s="269"/>
      <c r="H310" s="272">
        <v>2.8759999999999999</v>
      </c>
      <c r="I310" s="273"/>
      <c r="J310" s="269"/>
      <c r="K310" s="269"/>
      <c r="L310" s="274"/>
      <c r="M310" s="275"/>
      <c r="N310" s="276"/>
      <c r="O310" s="276"/>
      <c r="P310" s="276"/>
      <c r="Q310" s="276"/>
      <c r="R310" s="276"/>
      <c r="S310" s="276"/>
      <c r="T310" s="27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8" t="s">
        <v>179</v>
      </c>
      <c r="AU310" s="278" t="s">
        <v>89</v>
      </c>
      <c r="AV310" s="14" t="s">
        <v>89</v>
      </c>
      <c r="AW310" s="14" t="s">
        <v>35</v>
      </c>
      <c r="AX310" s="14" t="s">
        <v>79</v>
      </c>
      <c r="AY310" s="278" t="s">
        <v>121</v>
      </c>
    </row>
    <row r="311" s="14" customFormat="1">
      <c r="A311" s="14"/>
      <c r="B311" s="268"/>
      <c r="C311" s="269"/>
      <c r="D311" s="254" t="s">
        <v>179</v>
      </c>
      <c r="E311" s="270" t="s">
        <v>1</v>
      </c>
      <c r="F311" s="271" t="s">
        <v>314</v>
      </c>
      <c r="G311" s="269"/>
      <c r="H311" s="272">
        <v>3.7799999999999998</v>
      </c>
      <c r="I311" s="273"/>
      <c r="J311" s="269"/>
      <c r="K311" s="269"/>
      <c r="L311" s="274"/>
      <c r="M311" s="275"/>
      <c r="N311" s="276"/>
      <c r="O311" s="276"/>
      <c r="P311" s="276"/>
      <c r="Q311" s="276"/>
      <c r="R311" s="276"/>
      <c r="S311" s="276"/>
      <c r="T311" s="27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8" t="s">
        <v>179</v>
      </c>
      <c r="AU311" s="278" t="s">
        <v>89</v>
      </c>
      <c r="AV311" s="14" t="s">
        <v>89</v>
      </c>
      <c r="AW311" s="14" t="s">
        <v>35</v>
      </c>
      <c r="AX311" s="14" t="s">
        <v>79</v>
      </c>
      <c r="AY311" s="278" t="s">
        <v>121</v>
      </c>
    </row>
    <row r="312" s="16" customFormat="1">
      <c r="A312" s="16"/>
      <c r="B312" s="290"/>
      <c r="C312" s="291"/>
      <c r="D312" s="254" t="s">
        <v>179</v>
      </c>
      <c r="E312" s="292" t="s">
        <v>1</v>
      </c>
      <c r="F312" s="293" t="s">
        <v>210</v>
      </c>
      <c r="G312" s="291"/>
      <c r="H312" s="294">
        <v>7.7400000000000002</v>
      </c>
      <c r="I312" s="295"/>
      <c r="J312" s="291"/>
      <c r="K312" s="291"/>
      <c r="L312" s="296"/>
      <c r="M312" s="297"/>
      <c r="N312" s="298"/>
      <c r="O312" s="298"/>
      <c r="P312" s="298"/>
      <c r="Q312" s="298"/>
      <c r="R312" s="298"/>
      <c r="S312" s="298"/>
      <c r="T312" s="299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300" t="s">
        <v>179</v>
      </c>
      <c r="AU312" s="300" t="s">
        <v>89</v>
      </c>
      <c r="AV312" s="16" t="s">
        <v>131</v>
      </c>
      <c r="AW312" s="16" t="s">
        <v>35</v>
      </c>
      <c r="AX312" s="16" t="s">
        <v>79</v>
      </c>
      <c r="AY312" s="300" t="s">
        <v>121</v>
      </c>
    </row>
    <row r="313" s="13" customFormat="1">
      <c r="A313" s="13"/>
      <c r="B313" s="258"/>
      <c r="C313" s="259"/>
      <c r="D313" s="254" t="s">
        <v>179</v>
      </c>
      <c r="E313" s="260" t="s">
        <v>1</v>
      </c>
      <c r="F313" s="261" t="s">
        <v>315</v>
      </c>
      <c r="G313" s="259"/>
      <c r="H313" s="260" t="s">
        <v>1</v>
      </c>
      <c r="I313" s="262"/>
      <c r="J313" s="259"/>
      <c r="K313" s="259"/>
      <c r="L313" s="263"/>
      <c r="M313" s="264"/>
      <c r="N313" s="265"/>
      <c r="O313" s="265"/>
      <c r="P313" s="265"/>
      <c r="Q313" s="265"/>
      <c r="R313" s="265"/>
      <c r="S313" s="265"/>
      <c r="T313" s="26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7" t="s">
        <v>179</v>
      </c>
      <c r="AU313" s="267" t="s">
        <v>89</v>
      </c>
      <c r="AV313" s="13" t="s">
        <v>87</v>
      </c>
      <c r="AW313" s="13" t="s">
        <v>35</v>
      </c>
      <c r="AX313" s="13" t="s">
        <v>79</v>
      </c>
      <c r="AY313" s="267" t="s">
        <v>121</v>
      </c>
    </row>
    <row r="314" s="14" customFormat="1">
      <c r="A314" s="14"/>
      <c r="B314" s="268"/>
      <c r="C314" s="269"/>
      <c r="D314" s="254" t="s">
        <v>179</v>
      </c>
      <c r="E314" s="270" t="s">
        <v>1</v>
      </c>
      <c r="F314" s="271" t="s">
        <v>316</v>
      </c>
      <c r="G314" s="269"/>
      <c r="H314" s="272">
        <v>6.1310000000000002</v>
      </c>
      <c r="I314" s="273"/>
      <c r="J314" s="269"/>
      <c r="K314" s="269"/>
      <c r="L314" s="274"/>
      <c r="M314" s="275"/>
      <c r="N314" s="276"/>
      <c r="O314" s="276"/>
      <c r="P314" s="276"/>
      <c r="Q314" s="276"/>
      <c r="R314" s="276"/>
      <c r="S314" s="276"/>
      <c r="T314" s="27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8" t="s">
        <v>179</v>
      </c>
      <c r="AU314" s="278" t="s">
        <v>89</v>
      </c>
      <c r="AV314" s="14" t="s">
        <v>89</v>
      </c>
      <c r="AW314" s="14" t="s">
        <v>35</v>
      </c>
      <c r="AX314" s="14" t="s">
        <v>79</v>
      </c>
      <c r="AY314" s="278" t="s">
        <v>121</v>
      </c>
    </row>
    <row r="315" s="14" customFormat="1">
      <c r="A315" s="14"/>
      <c r="B315" s="268"/>
      <c r="C315" s="269"/>
      <c r="D315" s="254" t="s">
        <v>179</v>
      </c>
      <c r="E315" s="270" t="s">
        <v>1</v>
      </c>
      <c r="F315" s="271" t="s">
        <v>317</v>
      </c>
      <c r="G315" s="269"/>
      <c r="H315" s="272">
        <v>15.215</v>
      </c>
      <c r="I315" s="273"/>
      <c r="J315" s="269"/>
      <c r="K315" s="269"/>
      <c r="L315" s="274"/>
      <c r="M315" s="275"/>
      <c r="N315" s="276"/>
      <c r="O315" s="276"/>
      <c r="P315" s="276"/>
      <c r="Q315" s="276"/>
      <c r="R315" s="276"/>
      <c r="S315" s="276"/>
      <c r="T315" s="27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8" t="s">
        <v>179</v>
      </c>
      <c r="AU315" s="278" t="s">
        <v>89</v>
      </c>
      <c r="AV315" s="14" t="s">
        <v>89</v>
      </c>
      <c r="AW315" s="14" t="s">
        <v>35</v>
      </c>
      <c r="AX315" s="14" t="s">
        <v>79</v>
      </c>
      <c r="AY315" s="278" t="s">
        <v>121</v>
      </c>
    </row>
    <row r="316" s="14" customFormat="1">
      <c r="A316" s="14"/>
      <c r="B316" s="268"/>
      <c r="C316" s="269"/>
      <c r="D316" s="254" t="s">
        <v>179</v>
      </c>
      <c r="E316" s="270" t="s">
        <v>1</v>
      </c>
      <c r="F316" s="271" t="s">
        <v>318</v>
      </c>
      <c r="G316" s="269"/>
      <c r="H316" s="272">
        <v>2.8679999999999999</v>
      </c>
      <c r="I316" s="273"/>
      <c r="J316" s="269"/>
      <c r="K316" s="269"/>
      <c r="L316" s="274"/>
      <c r="M316" s="275"/>
      <c r="N316" s="276"/>
      <c r="O316" s="276"/>
      <c r="P316" s="276"/>
      <c r="Q316" s="276"/>
      <c r="R316" s="276"/>
      <c r="S316" s="276"/>
      <c r="T316" s="27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8" t="s">
        <v>179</v>
      </c>
      <c r="AU316" s="278" t="s">
        <v>89</v>
      </c>
      <c r="AV316" s="14" t="s">
        <v>89</v>
      </c>
      <c r="AW316" s="14" t="s">
        <v>35</v>
      </c>
      <c r="AX316" s="14" t="s">
        <v>79</v>
      </c>
      <c r="AY316" s="278" t="s">
        <v>121</v>
      </c>
    </row>
    <row r="317" s="14" customFormat="1">
      <c r="A317" s="14"/>
      <c r="B317" s="268"/>
      <c r="C317" s="269"/>
      <c r="D317" s="254" t="s">
        <v>179</v>
      </c>
      <c r="E317" s="270" t="s">
        <v>1</v>
      </c>
      <c r="F317" s="271" t="s">
        <v>319</v>
      </c>
      <c r="G317" s="269"/>
      <c r="H317" s="272">
        <v>3.1819999999999999</v>
      </c>
      <c r="I317" s="273"/>
      <c r="J317" s="269"/>
      <c r="K317" s="269"/>
      <c r="L317" s="274"/>
      <c r="M317" s="275"/>
      <c r="N317" s="276"/>
      <c r="O317" s="276"/>
      <c r="P317" s="276"/>
      <c r="Q317" s="276"/>
      <c r="R317" s="276"/>
      <c r="S317" s="276"/>
      <c r="T317" s="27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8" t="s">
        <v>179</v>
      </c>
      <c r="AU317" s="278" t="s">
        <v>89</v>
      </c>
      <c r="AV317" s="14" t="s">
        <v>89</v>
      </c>
      <c r="AW317" s="14" t="s">
        <v>35</v>
      </c>
      <c r="AX317" s="14" t="s">
        <v>79</v>
      </c>
      <c r="AY317" s="278" t="s">
        <v>121</v>
      </c>
    </row>
    <row r="318" s="14" customFormat="1">
      <c r="A318" s="14"/>
      <c r="B318" s="268"/>
      <c r="C318" s="269"/>
      <c r="D318" s="254" t="s">
        <v>179</v>
      </c>
      <c r="E318" s="270" t="s">
        <v>1</v>
      </c>
      <c r="F318" s="271" t="s">
        <v>320</v>
      </c>
      <c r="G318" s="269"/>
      <c r="H318" s="272">
        <v>3.5430000000000001</v>
      </c>
      <c r="I318" s="273"/>
      <c r="J318" s="269"/>
      <c r="K318" s="269"/>
      <c r="L318" s="274"/>
      <c r="M318" s="275"/>
      <c r="N318" s="276"/>
      <c r="O318" s="276"/>
      <c r="P318" s="276"/>
      <c r="Q318" s="276"/>
      <c r="R318" s="276"/>
      <c r="S318" s="276"/>
      <c r="T318" s="27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8" t="s">
        <v>179</v>
      </c>
      <c r="AU318" s="278" t="s">
        <v>89</v>
      </c>
      <c r="AV318" s="14" t="s">
        <v>89</v>
      </c>
      <c r="AW318" s="14" t="s">
        <v>35</v>
      </c>
      <c r="AX318" s="14" t="s">
        <v>79</v>
      </c>
      <c r="AY318" s="278" t="s">
        <v>121</v>
      </c>
    </row>
    <row r="319" s="14" customFormat="1">
      <c r="A319" s="14"/>
      <c r="B319" s="268"/>
      <c r="C319" s="269"/>
      <c r="D319" s="254" t="s">
        <v>179</v>
      </c>
      <c r="E319" s="270" t="s">
        <v>1</v>
      </c>
      <c r="F319" s="271" t="s">
        <v>321</v>
      </c>
      <c r="G319" s="269"/>
      <c r="H319" s="272">
        <v>6.319</v>
      </c>
      <c r="I319" s="273"/>
      <c r="J319" s="269"/>
      <c r="K319" s="269"/>
      <c r="L319" s="274"/>
      <c r="M319" s="275"/>
      <c r="N319" s="276"/>
      <c r="O319" s="276"/>
      <c r="P319" s="276"/>
      <c r="Q319" s="276"/>
      <c r="R319" s="276"/>
      <c r="S319" s="276"/>
      <c r="T319" s="27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8" t="s">
        <v>179</v>
      </c>
      <c r="AU319" s="278" t="s">
        <v>89</v>
      </c>
      <c r="AV319" s="14" t="s">
        <v>89</v>
      </c>
      <c r="AW319" s="14" t="s">
        <v>35</v>
      </c>
      <c r="AX319" s="14" t="s">
        <v>79</v>
      </c>
      <c r="AY319" s="278" t="s">
        <v>121</v>
      </c>
    </row>
    <row r="320" s="14" customFormat="1">
      <c r="A320" s="14"/>
      <c r="B320" s="268"/>
      <c r="C320" s="269"/>
      <c r="D320" s="254" t="s">
        <v>179</v>
      </c>
      <c r="E320" s="270" t="s">
        <v>1</v>
      </c>
      <c r="F320" s="271" t="s">
        <v>322</v>
      </c>
      <c r="G320" s="269"/>
      <c r="H320" s="272">
        <v>3.3119999999999998</v>
      </c>
      <c r="I320" s="273"/>
      <c r="J320" s="269"/>
      <c r="K320" s="269"/>
      <c r="L320" s="274"/>
      <c r="M320" s="275"/>
      <c r="N320" s="276"/>
      <c r="O320" s="276"/>
      <c r="P320" s="276"/>
      <c r="Q320" s="276"/>
      <c r="R320" s="276"/>
      <c r="S320" s="276"/>
      <c r="T320" s="27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8" t="s">
        <v>179</v>
      </c>
      <c r="AU320" s="278" t="s">
        <v>89</v>
      </c>
      <c r="AV320" s="14" t="s">
        <v>89</v>
      </c>
      <c r="AW320" s="14" t="s">
        <v>35</v>
      </c>
      <c r="AX320" s="14" t="s">
        <v>79</v>
      </c>
      <c r="AY320" s="278" t="s">
        <v>121</v>
      </c>
    </row>
    <row r="321" s="14" customFormat="1">
      <c r="A321" s="14"/>
      <c r="B321" s="268"/>
      <c r="C321" s="269"/>
      <c r="D321" s="254" t="s">
        <v>179</v>
      </c>
      <c r="E321" s="270" t="s">
        <v>1</v>
      </c>
      <c r="F321" s="271" t="s">
        <v>323</v>
      </c>
      <c r="G321" s="269"/>
      <c r="H321" s="272">
        <v>1.9310000000000001</v>
      </c>
      <c r="I321" s="273"/>
      <c r="J321" s="269"/>
      <c r="K321" s="269"/>
      <c r="L321" s="274"/>
      <c r="M321" s="275"/>
      <c r="N321" s="276"/>
      <c r="O321" s="276"/>
      <c r="P321" s="276"/>
      <c r="Q321" s="276"/>
      <c r="R321" s="276"/>
      <c r="S321" s="276"/>
      <c r="T321" s="27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8" t="s">
        <v>179</v>
      </c>
      <c r="AU321" s="278" t="s">
        <v>89</v>
      </c>
      <c r="AV321" s="14" t="s">
        <v>89</v>
      </c>
      <c r="AW321" s="14" t="s">
        <v>35</v>
      </c>
      <c r="AX321" s="14" t="s">
        <v>79</v>
      </c>
      <c r="AY321" s="278" t="s">
        <v>121</v>
      </c>
    </row>
    <row r="322" s="14" customFormat="1">
      <c r="A322" s="14"/>
      <c r="B322" s="268"/>
      <c r="C322" s="269"/>
      <c r="D322" s="254" t="s">
        <v>179</v>
      </c>
      <c r="E322" s="270" t="s">
        <v>1</v>
      </c>
      <c r="F322" s="271" t="s">
        <v>324</v>
      </c>
      <c r="G322" s="269"/>
      <c r="H322" s="272">
        <v>5.1440000000000001</v>
      </c>
      <c r="I322" s="273"/>
      <c r="J322" s="269"/>
      <c r="K322" s="269"/>
      <c r="L322" s="274"/>
      <c r="M322" s="275"/>
      <c r="N322" s="276"/>
      <c r="O322" s="276"/>
      <c r="P322" s="276"/>
      <c r="Q322" s="276"/>
      <c r="R322" s="276"/>
      <c r="S322" s="276"/>
      <c r="T322" s="27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8" t="s">
        <v>179</v>
      </c>
      <c r="AU322" s="278" t="s">
        <v>89</v>
      </c>
      <c r="AV322" s="14" t="s">
        <v>89</v>
      </c>
      <c r="AW322" s="14" t="s">
        <v>35</v>
      </c>
      <c r="AX322" s="14" t="s">
        <v>79</v>
      </c>
      <c r="AY322" s="278" t="s">
        <v>121</v>
      </c>
    </row>
    <row r="323" s="14" customFormat="1">
      <c r="A323" s="14"/>
      <c r="B323" s="268"/>
      <c r="C323" s="269"/>
      <c r="D323" s="254" t="s">
        <v>179</v>
      </c>
      <c r="E323" s="270" t="s">
        <v>1</v>
      </c>
      <c r="F323" s="271" t="s">
        <v>325</v>
      </c>
      <c r="G323" s="269"/>
      <c r="H323" s="272">
        <v>2.375</v>
      </c>
      <c r="I323" s="273"/>
      <c r="J323" s="269"/>
      <c r="K323" s="269"/>
      <c r="L323" s="274"/>
      <c r="M323" s="275"/>
      <c r="N323" s="276"/>
      <c r="O323" s="276"/>
      <c r="P323" s="276"/>
      <c r="Q323" s="276"/>
      <c r="R323" s="276"/>
      <c r="S323" s="276"/>
      <c r="T323" s="27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8" t="s">
        <v>179</v>
      </c>
      <c r="AU323" s="278" t="s">
        <v>89</v>
      </c>
      <c r="AV323" s="14" t="s">
        <v>89</v>
      </c>
      <c r="AW323" s="14" t="s">
        <v>35</v>
      </c>
      <c r="AX323" s="14" t="s">
        <v>79</v>
      </c>
      <c r="AY323" s="278" t="s">
        <v>121</v>
      </c>
    </row>
    <row r="324" s="14" customFormat="1">
      <c r="A324" s="14"/>
      <c r="B324" s="268"/>
      <c r="C324" s="269"/>
      <c r="D324" s="254" t="s">
        <v>179</v>
      </c>
      <c r="E324" s="270" t="s">
        <v>1</v>
      </c>
      <c r="F324" s="271" t="s">
        <v>326</v>
      </c>
      <c r="G324" s="269"/>
      <c r="H324" s="272">
        <v>3.7149999999999999</v>
      </c>
      <c r="I324" s="273"/>
      <c r="J324" s="269"/>
      <c r="K324" s="269"/>
      <c r="L324" s="274"/>
      <c r="M324" s="275"/>
      <c r="N324" s="276"/>
      <c r="O324" s="276"/>
      <c r="P324" s="276"/>
      <c r="Q324" s="276"/>
      <c r="R324" s="276"/>
      <c r="S324" s="276"/>
      <c r="T324" s="27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8" t="s">
        <v>179</v>
      </c>
      <c r="AU324" s="278" t="s">
        <v>89</v>
      </c>
      <c r="AV324" s="14" t="s">
        <v>89</v>
      </c>
      <c r="AW324" s="14" t="s">
        <v>35</v>
      </c>
      <c r="AX324" s="14" t="s">
        <v>79</v>
      </c>
      <c r="AY324" s="278" t="s">
        <v>121</v>
      </c>
    </row>
    <row r="325" s="16" customFormat="1">
      <c r="A325" s="16"/>
      <c r="B325" s="290"/>
      <c r="C325" s="291"/>
      <c r="D325" s="254" t="s">
        <v>179</v>
      </c>
      <c r="E325" s="292" t="s">
        <v>1</v>
      </c>
      <c r="F325" s="293" t="s">
        <v>210</v>
      </c>
      <c r="G325" s="291"/>
      <c r="H325" s="294">
        <v>53.734999999999999</v>
      </c>
      <c r="I325" s="295"/>
      <c r="J325" s="291"/>
      <c r="K325" s="291"/>
      <c r="L325" s="296"/>
      <c r="M325" s="297"/>
      <c r="N325" s="298"/>
      <c r="O325" s="298"/>
      <c r="P325" s="298"/>
      <c r="Q325" s="298"/>
      <c r="R325" s="298"/>
      <c r="S325" s="298"/>
      <c r="T325" s="299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300" t="s">
        <v>179</v>
      </c>
      <c r="AU325" s="300" t="s">
        <v>89</v>
      </c>
      <c r="AV325" s="16" t="s">
        <v>131</v>
      </c>
      <c r="AW325" s="16" t="s">
        <v>35</v>
      </c>
      <c r="AX325" s="16" t="s">
        <v>79</v>
      </c>
      <c r="AY325" s="300" t="s">
        <v>121</v>
      </c>
    </row>
    <row r="326" s="13" customFormat="1">
      <c r="A326" s="13"/>
      <c r="B326" s="258"/>
      <c r="C326" s="259"/>
      <c r="D326" s="254" t="s">
        <v>179</v>
      </c>
      <c r="E326" s="260" t="s">
        <v>1</v>
      </c>
      <c r="F326" s="261" t="s">
        <v>327</v>
      </c>
      <c r="G326" s="259"/>
      <c r="H326" s="260" t="s">
        <v>1</v>
      </c>
      <c r="I326" s="262"/>
      <c r="J326" s="259"/>
      <c r="K326" s="259"/>
      <c r="L326" s="263"/>
      <c r="M326" s="264"/>
      <c r="N326" s="265"/>
      <c r="O326" s="265"/>
      <c r="P326" s="265"/>
      <c r="Q326" s="265"/>
      <c r="R326" s="265"/>
      <c r="S326" s="265"/>
      <c r="T326" s="26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7" t="s">
        <v>179</v>
      </c>
      <c r="AU326" s="267" t="s">
        <v>89</v>
      </c>
      <c r="AV326" s="13" t="s">
        <v>87</v>
      </c>
      <c r="AW326" s="13" t="s">
        <v>35</v>
      </c>
      <c r="AX326" s="13" t="s">
        <v>79</v>
      </c>
      <c r="AY326" s="267" t="s">
        <v>121</v>
      </c>
    </row>
    <row r="327" s="14" customFormat="1">
      <c r="A327" s="14"/>
      <c r="B327" s="268"/>
      <c r="C327" s="269"/>
      <c r="D327" s="254" t="s">
        <v>179</v>
      </c>
      <c r="E327" s="270" t="s">
        <v>1</v>
      </c>
      <c r="F327" s="271" t="s">
        <v>328</v>
      </c>
      <c r="G327" s="269"/>
      <c r="H327" s="272">
        <v>335.83100000000002</v>
      </c>
      <c r="I327" s="273"/>
      <c r="J327" s="269"/>
      <c r="K327" s="269"/>
      <c r="L327" s="274"/>
      <c r="M327" s="275"/>
      <c r="N327" s="276"/>
      <c r="O327" s="276"/>
      <c r="P327" s="276"/>
      <c r="Q327" s="276"/>
      <c r="R327" s="276"/>
      <c r="S327" s="276"/>
      <c r="T327" s="27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8" t="s">
        <v>179</v>
      </c>
      <c r="AU327" s="278" t="s">
        <v>89</v>
      </c>
      <c r="AV327" s="14" t="s">
        <v>89</v>
      </c>
      <c r="AW327" s="14" t="s">
        <v>35</v>
      </c>
      <c r="AX327" s="14" t="s">
        <v>79</v>
      </c>
      <c r="AY327" s="278" t="s">
        <v>121</v>
      </c>
    </row>
    <row r="328" s="15" customFormat="1">
      <c r="A328" s="15"/>
      <c r="B328" s="279"/>
      <c r="C328" s="280"/>
      <c r="D328" s="254" t="s">
        <v>179</v>
      </c>
      <c r="E328" s="281" t="s">
        <v>1</v>
      </c>
      <c r="F328" s="282" t="s">
        <v>183</v>
      </c>
      <c r="G328" s="280"/>
      <c r="H328" s="283">
        <v>397.30599999999998</v>
      </c>
      <c r="I328" s="284"/>
      <c r="J328" s="280"/>
      <c r="K328" s="280"/>
      <c r="L328" s="285"/>
      <c r="M328" s="286"/>
      <c r="N328" s="287"/>
      <c r="O328" s="287"/>
      <c r="P328" s="287"/>
      <c r="Q328" s="287"/>
      <c r="R328" s="287"/>
      <c r="S328" s="287"/>
      <c r="T328" s="288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9" t="s">
        <v>179</v>
      </c>
      <c r="AU328" s="289" t="s">
        <v>89</v>
      </c>
      <c r="AV328" s="15" t="s">
        <v>135</v>
      </c>
      <c r="AW328" s="15" t="s">
        <v>35</v>
      </c>
      <c r="AX328" s="15" t="s">
        <v>87</v>
      </c>
      <c r="AY328" s="289" t="s">
        <v>121</v>
      </c>
    </row>
    <row r="329" s="2" customFormat="1" ht="21.75" customHeight="1">
      <c r="A329" s="39"/>
      <c r="B329" s="40"/>
      <c r="C329" s="227" t="s">
        <v>8</v>
      </c>
      <c r="D329" s="227" t="s">
        <v>122</v>
      </c>
      <c r="E329" s="228" t="s">
        <v>329</v>
      </c>
      <c r="F329" s="229" t="s">
        <v>330</v>
      </c>
      <c r="G329" s="230" t="s">
        <v>295</v>
      </c>
      <c r="H329" s="231">
        <v>143.24000000000001</v>
      </c>
      <c r="I329" s="232"/>
      <c r="J329" s="233">
        <f>ROUND(I329*H329,2)</f>
        <v>0</v>
      </c>
      <c r="K329" s="229" t="s">
        <v>175</v>
      </c>
      <c r="L329" s="45"/>
      <c r="M329" s="234" t="s">
        <v>1</v>
      </c>
      <c r="N329" s="235" t="s">
        <v>44</v>
      </c>
      <c r="O329" s="92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135</v>
      </c>
      <c r="AT329" s="238" t="s">
        <v>122</v>
      </c>
      <c r="AU329" s="238" t="s">
        <v>89</v>
      </c>
      <c r="AY329" s="18" t="s">
        <v>121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87</v>
      </c>
      <c r="BK329" s="239">
        <f>ROUND(I329*H329,2)</f>
        <v>0</v>
      </c>
      <c r="BL329" s="18" t="s">
        <v>135</v>
      </c>
      <c r="BM329" s="238" t="s">
        <v>331</v>
      </c>
    </row>
    <row r="330" s="2" customFormat="1">
      <c r="A330" s="39"/>
      <c r="B330" s="40"/>
      <c r="C330" s="41"/>
      <c r="D330" s="254" t="s">
        <v>177</v>
      </c>
      <c r="E330" s="41"/>
      <c r="F330" s="255" t="s">
        <v>178</v>
      </c>
      <c r="G330" s="41"/>
      <c r="H330" s="41"/>
      <c r="I330" s="145"/>
      <c r="J330" s="41"/>
      <c r="K330" s="41"/>
      <c r="L330" s="45"/>
      <c r="M330" s="256"/>
      <c r="N330" s="257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177</v>
      </c>
      <c r="AU330" s="18" t="s">
        <v>89</v>
      </c>
    </row>
    <row r="331" s="13" customFormat="1">
      <c r="A331" s="13"/>
      <c r="B331" s="258"/>
      <c r="C331" s="259"/>
      <c r="D331" s="254" t="s">
        <v>179</v>
      </c>
      <c r="E331" s="260" t="s">
        <v>1</v>
      </c>
      <c r="F331" s="261" t="s">
        <v>332</v>
      </c>
      <c r="G331" s="259"/>
      <c r="H331" s="260" t="s">
        <v>1</v>
      </c>
      <c r="I331" s="262"/>
      <c r="J331" s="259"/>
      <c r="K331" s="259"/>
      <c r="L331" s="263"/>
      <c r="M331" s="264"/>
      <c r="N331" s="265"/>
      <c r="O331" s="265"/>
      <c r="P331" s="265"/>
      <c r="Q331" s="265"/>
      <c r="R331" s="265"/>
      <c r="S331" s="265"/>
      <c r="T331" s="26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7" t="s">
        <v>179</v>
      </c>
      <c r="AU331" s="267" t="s">
        <v>89</v>
      </c>
      <c r="AV331" s="13" t="s">
        <v>87</v>
      </c>
      <c r="AW331" s="13" t="s">
        <v>35</v>
      </c>
      <c r="AX331" s="13" t="s">
        <v>79</v>
      </c>
      <c r="AY331" s="267" t="s">
        <v>121</v>
      </c>
    </row>
    <row r="332" s="14" customFormat="1">
      <c r="A332" s="14"/>
      <c r="B332" s="268"/>
      <c r="C332" s="269"/>
      <c r="D332" s="254" t="s">
        <v>179</v>
      </c>
      <c r="E332" s="270" t="s">
        <v>1</v>
      </c>
      <c r="F332" s="271" t="s">
        <v>333</v>
      </c>
      <c r="G332" s="269"/>
      <c r="H332" s="272">
        <v>107.24</v>
      </c>
      <c r="I332" s="273"/>
      <c r="J332" s="269"/>
      <c r="K332" s="269"/>
      <c r="L332" s="274"/>
      <c r="M332" s="275"/>
      <c r="N332" s="276"/>
      <c r="O332" s="276"/>
      <c r="P332" s="276"/>
      <c r="Q332" s="276"/>
      <c r="R332" s="276"/>
      <c r="S332" s="276"/>
      <c r="T332" s="27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8" t="s">
        <v>179</v>
      </c>
      <c r="AU332" s="278" t="s">
        <v>89</v>
      </c>
      <c r="AV332" s="14" t="s">
        <v>89</v>
      </c>
      <c r="AW332" s="14" t="s">
        <v>35</v>
      </c>
      <c r="AX332" s="14" t="s">
        <v>79</v>
      </c>
      <c r="AY332" s="278" t="s">
        <v>121</v>
      </c>
    </row>
    <row r="333" s="14" customFormat="1">
      <c r="A333" s="14"/>
      <c r="B333" s="268"/>
      <c r="C333" s="269"/>
      <c r="D333" s="254" t="s">
        <v>179</v>
      </c>
      <c r="E333" s="270" t="s">
        <v>1</v>
      </c>
      <c r="F333" s="271" t="s">
        <v>334</v>
      </c>
      <c r="G333" s="269"/>
      <c r="H333" s="272">
        <v>36</v>
      </c>
      <c r="I333" s="273"/>
      <c r="J333" s="269"/>
      <c r="K333" s="269"/>
      <c r="L333" s="274"/>
      <c r="M333" s="275"/>
      <c r="N333" s="276"/>
      <c r="O333" s="276"/>
      <c r="P333" s="276"/>
      <c r="Q333" s="276"/>
      <c r="R333" s="276"/>
      <c r="S333" s="276"/>
      <c r="T333" s="27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8" t="s">
        <v>179</v>
      </c>
      <c r="AU333" s="278" t="s">
        <v>89</v>
      </c>
      <c r="AV333" s="14" t="s">
        <v>89</v>
      </c>
      <c r="AW333" s="14" t="s">
        <v>35</v>
      </c>
      <c r="AX333" s="14" t="s">
        <v>79</v>
      </c>
      <c r="AY333" s="278" t="s">
        <v>121</v>
      </c>
    </row>
    <row r="334" s="15" customFormat="1">
      <c r="A334" s="15"/>
      <c r="B334" s="279"/>
      <c r="C334" s="280"/>
      <c r="D334" s="254" t="s">
        <v>179</v>
      </c>
      <c r="E334" s="281" t="s">
        <v>1</v>
      </c>
      <c r="F334" s="282" t="s">
        <v>183</v>
      </c>
      <c r="G334" s="280"/>
      <c r="H334" s="283">
        <v>143.24000000000001</v>
      </c>
      <c r="I334" s="284"/>
      <c r="J334" s="280"/>
      <c r="K334" s="280"/>
      <c r="L334" s="285"/>
      <c r="M334" s="286"/>
      <c r="N334" s="287"/>
      <c r="O334" s="287"/>
      <c r="P334" s="287"/>
      <c r="Q334" s="287"/>
      <c r="R334" s="287"/>
      <c r="S334" s="287"/>
      <c r="T334" s="288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9" t="s">
        <v>179</v>
      </c>
      <c r="AU334" s="289" t="s">
        <v>89</v>
      </c>
      <c r="AV334" s="15" t="s">
        <v>135</v>
      </c>
      <c r="AW334" s="15" t="s">
        <v>35</v>
      </c>
      <c r="AX334" s="15" t="s">
        <v>87</v>
      </c>
      <c r="AY334" s="289" t="s">
        <v>121</v>
      </c>
    </row>
    <row r="335" s="2" customFormat="1" ht="21.75" customHeight="1">
      <c r="A335" s="39"/>
      <c r="B335" s="40"/>
      <c r="C335" s="227" t="s">
        <v>335</v>
      </c>
      <c r="D335" s="227" t="s">
        <v>122</v>
      </c>
      <c r="E335" s="228" t="s">
        <v>336</v>
      </c>
      <c r="F335" s="229" t="s">
        <v>337</v>
      </c>
      <c r="G335" s="230" t="s">
        <v>295</v>
      </c>
      <c r="H335" s="231">
        <v>415.76999999999998</v>
      </c>
      <c r="I335" s="232"/>
      <c r="J335" s="233">
        <f>ROUND(I335*H335,2)</f>
        <v>0</v>
      </c>
      <c r="K335" s="229" t="s">
        <v>175</v>
      </c>
      <c r="L335" s="45"/>
      <c r="M335" s="234" t="s">
        <v>1</v>
      </c>
      <c r="N335" s="235" t="s">
        <v>44</v>
      </c>
      <c r="O335" s="92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135</v>
      </c>
      <c r="AT335" s="238" t="s">
        <v>122</v>
      </c>
      <c r="AU335" s="238" t="s">
        <v>89</v>
      </c>
      <c r="AY335" s="18" t="s">
        <v>121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87</v>
      </c>
      <c r="BK335" s="239">
        <f>ROUND(I335*H335,2)</f>
        <v>0</v>
      </c>
      <c r="BL335" s="18" t="s">
        <v>135</v>
      </c>
      <c r="BM335" s="238" t="s">
        <v>338</v>
      </c>
    </row>
    <row r="336" s="14" customFormat="1">
      <c r="A336" s="14"/>
      <c r="B336" s="268"/>
      <c r="C336" s="269"/>
      <c r="D336" s="254" t="s">
        <v>179</v>
      </c>
      <c r="E336" s="270" t="s">
        <v>1</v>
      </c>
      <c r="F336" s="271" t="s">
        <v>339</v>
      </c>
      <c r="G336" s="269"/>
      <c r="H336" s="272">
        <v>403.257</v>
      </c>
      <c r="I336" s="273"/>
      <c r="J336" s="269"/>
      <c r="K336" s="269"/>
      <c r="L336" s="274"/>
      <c r="M336" s="275"/>
      <c r="N336" s="276"/>
      <c r="O336" s="276"/>
      <c r="P336" s="276"/>
      <c r="Q336" s="276"/>
      <c r="R336" s="276"/>
      <c r="S336" s="276"/>
      <c r="T336" s="27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8" t="s">
        <v>179</v>
      </c>
      <c r="AU336" s="278" t="s">
        <v>89</v>
      </c>
      <c r="AV336" s="14" t="s">
        <v>89</v>
      </c>
      <c r="AW336" s="14" t="s">
        <v>35</v>
      </c>
      <c r="AX336" s="14" t="s">
        <v>79</v>
      </c>
      <c r="AY336" s="278" t="s">
        <v>121</v>
      </c>
    </row>
    <row r="337" s="14" customFormat="1">
      <c r="A337" s="14"/>
      <c r="B337" s="268"/>
      <c r="C337" s="269"/>
      <c r="D337" s="254" t="s">
        <v>179</v>
      </c>
      <c r="E337" s="270" t="s">
        <v>1</v>
      </c>
      <c r="F337" s="271" t="s">
        <v>340</v>
      </c>
      <c r="G337" s="269"/>
      <c r="H337" s="272">
        <v>143.24000000000001</v>
      </c>
      <c r="I337" s="273"/>
      <c r="J337" s="269"/>
      <c r="K337" s="269"/>
      <c r="L337" s="274"/>
      <c r="M337" s="275"/>
      <c r="N337" s="276"/>
      <c r="O337" s="276"/>
      <c r="P337" s="276"/>
      <c r="Q337" s="276"/>
      <c r="R337" s="276"/>
      <c r="S337" s="276"/>
      <c r="T337" s="27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8" t="s">
        <v>179</v>
      </c>
      <c r="AU337" s="278" t="s">
        <v>89</v>
      </c>
      <c r="AV337" s="14" t="s">
        <v>89</v>
      </c>
      <c r="AW337" s="14" t="s">
        <v>35</v>
      </c>
      <c r="AX337" s="14" t="s">
        <v>79</v>
      </c>
      <c r="AY337" s="278" t="s">
        <v>121</v>
      </c>
    </row>
    <row r="338" s="14" customFormat="1">
      <c r="A338" s="14"/>
      <c r="B338" s="268"/>
      <c r="C338" s="269"/>
      <c r="D338" s="254" t="s">
        <v>179</v>
      </c>
      <c r="E338" s="270" t="s">
        <v>1</v>
      </c>
      <c r="F338" s="271" t="s">
        <v>341</v>
      </c>
      <c r="G338" s="269"/>
      <c r="H338" s="272">
        <v>-130.727</v>
      </c>
      <c r="I338" s="273"/>
      <c r="J338" s="269"/>
      <c r="K338" s="269"/>
      <c r="L338" s="274"/>
      <c r="M338" s="275"/>
      <c r="N338" s="276"/>
      <c r="O338" s="276"/>
      <c r="P338" s="276"/>
      <c r="Q338" s="276"/>
      <c r="R338" s="276"/>
      <c r="S338" s="276"/>
      <c r="T338" s="27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8" t="s">
        <v>179</v>
      </c>
      <c r="AU338" s="278" t="s">
        <v>89</v>
      </c>
      <c r="AV338" s="14" t="s">
        <v>89</v>
      </c>
      <c r="AW338" s="14" t="s">
        <v>35</v>
      </c>
      <c r="AX338" s="14" t="s">
        <v>79</v>
      </c>
      <c r="AY338" s="278" t="s">
        <v>121</v>
      </c>
    </row>
    <row r="339" s="15" customFormat="1">
      <c r="A339" s="15"/>
      <c r="B339" s="279"/>
      <c r="C339" s="280"/>
      <c r="D339" s="254" t="s">
        <v>179</v>
      </c>
      <c r="E339" s="281" t="s">
        <v>1</v>
      </c>
      <c r="F339" s="282" t="s">
        <v>183</v>
      </c>
      <c r="G339" s="280"/>
      <c r="H339" s="283">
        <v>415.76999999999998</v>
      </c>
      <c r="I339" s="284"/>
      <c r="J339" s="280"/>
      <c r="K339" s="280"/>
      <c r="L339" s="285"/>
      <c r="M339" s="286"/>
      <c r="N339" s="287"/>
      <c r="O339" s="287"/>
      <c r="P339" s="287"/>
      <c r="Q339" s="287"/>
      <c r="R339" s="287"/>
      <c r="S339" s="287"/>
      <c r="T339" s="28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89" t="s">
        <v>179</v>
      </c>
      <c r="AU339" s="289" t="s">
        <v>89</v>
      </c>
      <c r="AV339" s="15" t="s">
        <v>135</v>
      </c>
      <c r="AW339" s="15" t="s">
        <v>35</v>
      </c>
      <c r="AX339" s="15" t="s">
        <v>87</v>
      </c>
      <c r="AY339" s="289" t="s">
        <v>121</v>
      </c>
    </row>
    <row r="340" s="2" customFormat="1" ht="33" customHeight="1">
      <c r="A340" s="39"/>
      <c r="B340" s="40"/>
      <c r="C340" s="227" t="s">
        <v>342</v>
      </c>
      <c r="D340" s="227" t="s">
        <v>122</v>
      </c>
      <c r="E340" s="228" t="s">
        <v>343</v>
      </c>
      <c r="F340" s="229" t="s">
        <v>344</v>
      </c>
      <c r="G340" s="230" t="s">
        <v>295</v>
      </c>
      <c r="H340" s="231">
        <v>6236.5500000000002</v>
      </c>
      <c r="I340" s="232"/>
      <c r="J340" s="233">
        <f>ROUND(I340*H340,2)</f>
        <v>0</v>
      </c>
      <c r="K340" s="229" t="s">
        <v>175</v>
      </c>
      <c r="L340" s="45"/>
      <c r="M340" s="234" t="s">
        <v>1</v>
      </c>
      <c r="N340" s="235" t="s">
        <v>44</v>
      </c>
      <c r="O340" s="92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135</v>
      </c>
      <c r="AT340" s="238" t="s">
        <v>122</v>
      </c>
      <c r="AU340" s="238" t="s">
        <v>89</v>
      </c>
      <c r="AY340" s="18" t="s">
        <v>121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87</v>
      </c>
      <c r="BK340" s="239">
        <f>ROUND(I340*H340,2)</f>
        <v>0</v>
      </c>
      <c r="BL340" s="18" t="s">
        <v>135</v>
      </c>
      <c r="BM340" s="238" t="s">
        <v>345</v>
      </c>
    </row>
    <row r="341" s="14" customFormat="1">
      <c r="A341" s="14"/>
      <c r="B341" s="268"/>
      <c r="C341" s="269"/>
      <c r="D341" s="254" t="s">
        <v>179</v>
      </c>
      <c r="E341" s="270" t="s">
        <v>1</v>
      </c>
      <c r="F341" s="271" t="s">
        <v>346</v>
      </c>
      <c r="G341" s="269"/>
      <c r="H341" s="272">
        <v>6236.5500000000002</v>
      </c>
      <c r="I341" s="273"/>
      <c r="J341" s="269"/>
      <c r="K341" s="269"/>
      <c r="L341" s="274"/>
      <c r="M341" s="275"/>
      <c r="N341" s="276"/>
      <c r="O341" s="276"/>
      <c r="P341" s="276"/>
      <c r="Q341" s="276"/>
      <c r="R341" s="276"/>
      <c r="S341" s="276"/>
      <c r="T341" s="27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8" t="s">
        <v>179</v>
      </c>
      <c r="AU341" s="278" t="s">
        <v>89</v>
      </c>
      <c r="AV341" s="14" t="s">
        <v>89</v>
      </c>
      <c r="AW341" s="14" t="s">
        <v>35</v>
      </c>
      <c r="AX341" s="14" t="s">
        <v>87</v>
      </c>
      <c r="AY341" s="278" t="s">
        <v>121</v>
      </c>
    </row>
    <row r="342" s="2" customFormat="1" ht="21.75" customHeight="1">
      <c r="A342" s="39"/>
      <c r="B342" s="40"/>
      <c r="C342" s="227" t="s">
        <v>347</v>
      </c>
      <c r="D342" s="227" t="s">
        <v>122</v>
      </c>
      <c r="E342" s="228" t="s">
        <v>348</v>
      </c>
      <c r="F342" s="229" t="s">
        <v>349</v>
      </c>
      <c r="G342" s="230" t="s">
        <v>350</v>
      </c>
      <c r="H342" s="231">
        <v>748.38599999999997</v>
      </c>
      <c r="I342" s="232"/>
      <c r="J342" s="233">
        <f>ROUND(I342*H342,2)</f>
        <v>0</v>
      </c>
      <c r="K342" s="229" t="s">
        <v>175</v>
      </c>
      <c r="L342" s="45"/>
      <c r="M342" s="234" t="s">
        <v>1</v>
      </c>
      <c r="N342" s="235" t="s">
        <v>44</v>
      </c>
      <c r="O342" s="92"/>
      <c r="P342" s="236">
        <f>O342*H342</f>
        <v>0</v>
      </c>
      <c r="Q342" s="236">
        <v>0</v>
      </c>
      <c r="R342" s="236">
        <f>Q342*H342</f>
        <v>0</v>
      </c>
      <c r="S342" s="236">
        <v>0</v>
      </c>
      <c r="T342" s="23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8" t="s">
        <v>135</v>
      </c>
      <c r="AT342" s="238" t="s">
        <v>122</v>
      </c>
      <c r="AU342" s="238" t="s">
        <v>89</v>
      </c>
      <c r="AY342" s="18" t="s">
        <v>121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8" t="s">
        <v>87</v>
      </c>
      <c r="BK342" s="239">
        <f>ROUND(I342*H342,2)</f>
        <v>0</v>
      </c>
      <c r="BL342" s="18" t="s">
        <v>135</v>
      </c>
      <c r="BM342" s="238" t="s">
        <v>351</v>
      </c>
    </row>
    <row r="343" s="14" customFormat="1">
      <c r="A343" s="14"/>
      <c r="B343" s="268"/>
      <c r="C343" s="269"/>
      <c r="D343" s="254" t="s">
        <v>179</v>
      </c>
      <c r="E343" s="270" t="s">
        <v>1</v>
      </c>
      <c r="F343" s="271" t="s">
        <v>352</v>
      </c>
      <c r="G343" s="269"/>
      <c r="H343" s="272">
        <v>748.38599999999997</v>
      </c>
      <c r="I343" s="273"/>
      <c r="J343" s="269"/>
      <c r="K343" s="269"/>
      <c r="L343" s="274"/>
      <c r="M343" s="275"/>
      <c r="N343" s="276"/>
      <c r="O343" s="276"/>
      <c r="P343" s="276"/>
      <c r="Q343" s="276"/>
      <c r="R343" s="276"/>
      <c r="S343" s="276"/>
      <c r="T343" s="27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8" t="s">
        <v>179</v>
      </c>
      <c r="AU343" s="278" t="s">
        <v>89</v>
      </c>
      <c r="AV343" s="14" t="s">
        <v>89</v>
      </c>
      <c r="AW343" s="14" t="s">
        <v>35</v>
      </c>
      <c r="AX343" s="14" t="s">
        <v>87</v>
      </c>
      <c r="AY343" s="278" t="s">
        <v>121</v>
      </c>
    </row>
    <row r="344" s="2" customFormat="1" ht="16.5" customHeight="1">
      <c r="A344" s="39"/>
      <c r="B344" s="40"/>
      <c r="C344" s="227" t="s">
        <v>353</v>
      </c>
      <c r="D344" s="227" t="s">
        <v>122</v>
      </c>
      <c r="E344" s="228" t="s">
        <v>354</v>
      </c>
      <c r="F344" s="229" t="s">
        <v>355</v>
      </c>
      <c r="G344" s="230" t="s">
        <v>295</v>
      </c>
      <c r="H344" s="231">
        <v>415.76999999999998</v>
      </c>
      <c r="I344" s="232"/>
      <c r="J344" s="233">
        <f>ROUND(I344*H344,2)</f>
        <v>0</v>
      </c>
      <c r="K344" s="229" t="s">
        <v>175</v>
      </c>
      <c r="L344" s="45"/>
      <c r="M344" s="234" t="s">
        <v>1</v>
      </c>
      <c r="N344" s="235" t="s">
        <v>44</v>
      </c>
      <c r="O344" s="92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135</v>
      </c>
      <c r="AT344" s="238" t="s">
        <v>122</v>
      </c>
      <c r="AU344" s="238" t="s">
        <v>89</v>
      </c>
      <c r="AY344" s="18" t="s">
        <v>121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87</v>
      </c>
      <c r="BK344" s="239">
        <f>ROUND(I344*H344,2)</f>
        <v>0</v>
      </c>
      <c r="BL344" s="18" t="s">
        <v>135</v>
      </c>
      <c r="BM344" s="238" t="s">
        <v>356</v>
      </c>
    </row>
    <row r="345" s="2" customFormat="1" ht="21.75" customHeight="1">
      <c r="A345" s="39"/>
      <c r="B345" s="40"/>
      <c r="C345" s="227" t="s">
        <v>357</v>
      </c>
      <c r="D345" s="227" t="s">
        <v>122</v>
      </c>
      <c r="E345" s="228" t="s">
        <v>358</v>
      </c>
      <c r="F345" s="229" t="s">
        <v>359</v>
      </c>
      <c r="G345" s="230" t="s">
        <v>295</v>
      </c>
      <c r="H345" s="231">
        <v>130.727</v>
      </c>
      <c r="I345" s="232"/>
      <c r="J345" s="233">
        <f>ROUND(I345*H345,2)</f>
        <v>0</v>
      </c>
      <c r="K345" s="229" t="s">
        <v>175</v>
      </c>
      <c r="L345" s="45"/>
      <c r="M345" s="234" t="s">
        <v>1</v>
      </c>
      <c r="N345" s="235" t="s">
        <v>44</v>
      </c>
      <c r="O345" s="92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8" t="s">
        <v>135</v>
      </c>
      <c r="AT345" s="238" t="s">
        <v>122</v>
      </c>
      <c r="AU345" s="238" t="s">
        <v>89</v>
      </c>
      <c r="AY345" s="18" t="s">
        <v>121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8" t="s">
        <v>87</v>
      </c>
      <c r="BK345" s="239">
        <f>ROUND(I345*H345,2)</f>
        <v>0</v>
      </c>
      <c r="BL345" s="18" t="s">
        <v>135</v>
      </c>
      <c r="BM345" s="238" t="s">
        <v>360</v>
      </c>
    </row>
    <row r="346" s="2" customFormat="1">
      <c r="A346" s="39"/>
      <c r="B346" s="40"/>
      <c r="C346" s="41"/>
      <c r="D346" s="254" t="s">
        <v>177</v>
      </c>
      <c r="E346" s="41"/>
      <c r="F346" s="255" t="s">
        <v>178</v>
      </c>
      <c r="G346" s="41"/>
      <c r="H346" s="41"/>
      <c r="I346" s="145"/>
      <c r="J346" s="41"/>
      <c r="K346" s="41"/>
      <c r="L346" s="45"/>
      <c r="M346" s="256"/>
      <c r="N346" s="257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177</v>
      </c>
      <c r="AU346" s="18" t="s">
        <v>89</v>
      </c>
    </row>
    <row r="347" s="13" customFormat="1">
      <c r="A347" s="13"/>
      <c r="B347" s="258"/>
      <c r="C347" s="259"/>
      <c r="D347" s="254" t="s">
        <v>179</v>
      </c>
      <c r="E347" s="260" t="s">
        <v>1</v>
      </c>
      <c r="F347" s="261" t="s">
        <v>361</v>
      </c>
      <c r="G347" s="259"/>
      <c r="H347" s="260" t="s">
        <v>1</v>
      </c>
      <c r="I347" s="262"/>
      <c r="J347" s="259"/>
      <c r="K347" s="259"/>
      <c r="L347" s="263"/>
      <c r="M347" s="264"/>
      <c r="N347" s="265"/>
      <c r="O347" s="265"/>
      <c r="P347" s="265"/>
      <c r="Q347" s="265"/>
      <c r="R347" s="265"/>
      <c r="S347" s="265"/>
      <c r="T347" s="26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7" t="s">
        <v>179</v>
      </c>
      <c r="AU347" s="267" t="s">
        <v>89</v>
      </c>
      <c r="AV347" s="13" t="s">
        <v>87</v>
      </c>
      <c r="AW347" s="13" t="s">
        <v>35</v>
      </c>
      <c r="AX347" s="13" t="s">
        <v>79</v>
      </c>
      <c r="AY347" s="267" t="s">
        <v>121</v>
      </c>
    </row>
    <row r="348" s="14" customFormat="1">
      <c r="A348" s="14"/>
      <c r="B348" s="268"/>
      <c r="C348" s="269"/>
      <c r="D348" s="254" t="s">
        <v>179</v>
      </c>
      <c r="E348" s="270" t="s">
        <v>1</v>
      </c>
      <c r="F348" s="271" t="s">
        <v>362</v>
      </c>
      <c r="G348" s="269"/>
      <c r="H348" s="272">
        <v>12.199999999999999</v>
      </c>
      <c r="I348" s="273"/>
      <c r="J348" s="269"/>
      <c r="K348" s="269"/>
      <c r="L348" s="274"/>
      <c r="M348" s="275"/>
      <c r="N348" s="276"/>
      <c r="O348" s="276"/>
      <c r="P348" s="276"/>
      <c r="Q348" s="276"/>
      <c r="R348" s="276"/>
      <c r="S348" s="276"/>
      <c r="T348" s="27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8" t="s">
        <v>179</v>
      </c>
      <c r="AU348" s="278" t="s">
        <v>89</v>
      </c>
      <c r="AV348" s="14" t="s">
        <v>89</v>
      </c>
      <c r="AW348" s="14" t="s">
        <v>35</v>
      </c>
      <c r="AX348" s="14" t="s">
        <v>79</v>
      </c>
      <c r="AY348" s="278" t="s">
        <v>121</v>
      </c>
    </row>
    <row r="349" s="13" customFormat="1">
      <c r="A349" s="13"/>
      <c r="B349" s="258"/>
      <c r="C349" s="259"/>
      <c r="D349" s="254" t="s">
        <v>179</v>
      </c>
      <c r="E349" s="260" t="s">
        <v>1</v>
      </c>
      <c r="F349" s="261" t="s">
        <v>332</v>
      </c>
      <c r="G349" s="259"/>
      <c r="H349" s="260" t="s">
        <v>1</v>
      </c>
      <c r="I349" s="262"/>
      <c r="J349" s="259"/>
      <c r="K349" s="259"/>
      <c r="L349" s="263"/>
      <c r="M349" s="264"/>
      <c r="N349" s="265"/>
      <c r="O349" s="265"/>
      <c r="P349" s="265"/>
      <c r="Q349" s="265"/>
      <c r="R349" s="265"/>
      <c r="S349" s="265"/>
      <c r="T349" s="26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7" t="s">
        <v>179</v>
      </c>
      <c r="AU349" s="267" t="s">
        <v>89</v>
      </c>
      <c r="AV349" s="13" t="s">
        <v>87</v>
      </c>
      <c r="AW349" s="13" t="s">
        <v>35</v>
      </c>
      <c r="AX349" s="13" t="s">
        <v>79</v>
      </c>
      <c r="AY349" s="267" t="s">
        <v>121</v>
      </c>
    </row>
    <row r="350" s="14" customFormat="1">
      <c r="A350" s="14"/>
      <c r="B350" s="268"/>
      <c r="C350" s="269"/>
      <c r="D350" s="254" t="s">
        <v>179</v>
      </c>
      <c r="E350" s="270" t="s">
        <v>1</v>
      </c>
      <c r="F350" s="271" t="s">
        <v>333</v>
      </c>
      <c r="G350" s="269"/>
      <c r="H350" s="272">
        <v>107.24</v>
      </c>
      <c r="I350" s="273"/>
      <c r="J350" s="269"/>
      <c r="K350" s="269"/>
      <c r="L350" s="274"/>
      <c r="M350" s="275"/>
      <c r="N350" s="276"/>
      <c r="O350" s="276"/>
      <c r="P350" s="276"/>
      <c r="Q350" s="276"/>
      <c r="R350" s="276"/>
      <c r="S350" s="276"/>
      <c r="T350" s="27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8" t="s">
        <v>179</v>
      </c>
      <c r="AU350" s="278" t="s">
        <v>89</v>
      </c>
      <c r="AV350" s="14" t="s">
        <v>89</v>
      </c>
      <c r="AW350" s="14" t="s">
        <v>35</v>
      </c>
      <c r="AX350" s="14" t="s">
        <v>79</v>
      </c>
      <c r="AY350" s="278" t="s">
        <v>121</v>
      </c>
    </row>
    <row r="351" s="14" customFormat="1">
      <c r="A351" s="14"/>
      <c r="B351" s="268"/>
      <c r="C351" s="269"/>
      <c r="D351" s="254" t="s">
        <v>179</v>
      </c>
      <c r="E351" s="270" t="s">
        <v>1</v>
      </c>
      <c r="F351" s="271" t="s">
        <v>363</v>
      </c>
      <c r="G351" s="269"/>
      <c r="H351" s="272">
        <v>11.287000000000001</v>
      </c>
      <c r="I351" s="273"/>
      <c r="J351" s="269"/>
      <c r="K351" s="269"/>
      <c r="L351" s="274"/>
      <c r="M351" s="275"/>
      <c r="N351" s="276"/>
      <c r="O351" s="276"/>
      <c r="P351" s="276"/>
      <c r="Q351" s="276"/>
      <c r="R351" s="276"/>
      <c r="S351" s="276"/>
      <c r="T351" s="27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8" t="s">
        <v>179</v>
      </c>
      <c r="AU351" s="278" t="s">
        <v>89</v>
      </c>
      <c r="AV351" s="14" t="s">
        <v>89</v>
      </c>
      <c r="AW351" s="14" t="s">
        <v>35</v>
      </c>
      <c r="AX351" s="14" t="s">
        <v>79</v>
      </c>
      <c r="AY351" s="278" t="s">
        <v>121</v>
      </c>
    </row>
    <row r="352" s="15" customFormat="1">
      <c r="A352" s="15"/>
      <c r="B352" s="279"/>
      <c r="C352" s="280"/>
      <c r="D352" s="254" t="s">
        <v>179</v>
      </c>
      <c r="E352" s="281" t="s">
        <v>1</v>
      </c>
      <c r="F352" s="282" t="s">
        <v>183</v>
      </c>
      <c r="G352" s="280"/>
      <c r="H352" s="283">
        <v>130.727</v>
      </c>
      <c r="I352" s="284"/>
      <c r="J352" s="280"/>
      <c r="K352" s="280"/>
      <c r="L352" s="285"/>
      <c r="M352" s="286"/>
      <c r="N352" s="287"/>
      <c r="O352" s="287"/>
      <c r="P352" s="287"/>
      <c r="Q352" s="287"/>
      <c r="R352" s="287"/>
      <c r="S352" s="287"/>
      <c r="T352" s="28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89" t="s">
        <v>179</v>
      </c>
      <c r="AU352" s="289" t="s">
        <v>89</v>
      </c>
      <c r="AV352" s="15" t="s">
        <v>135</v>
      </c>
      <c r="AW352" s="15" t="s">
        <v>35</v>
      </c>
      <c r="AX352" s="15" t="s">
        <v>87</v>
      </c>
      <c r="AY352" s="289" t="s">
        <v>121</v>
      </c>
    </row>
    <row r="353" s="2" customFormat="1" ht="21.75" customHeight="1">
      <c r="A353" s="39"/>
      <c r="B353" s="40"/>
      <c r="C353" s="227" t="s">
        <v>7</v>
      </c>
      <c r="D353" s="227" t="s">
        <v>122</v>
      </c>
      <c r="E353" s="228" t="s">
        <v>364</v>
      </c>
      <c r="F353" s="229" t="s">
        <v>365</v>
      </c>
      <c r="G353" s="230" t="s">
        <v>295</v>
      </c>
      <c r="H353" s="231">
        <v>18</v>
      </c>
      <c r="I353" s="232"/>
      <c r="J353" s="233">
        <f>ROUND(I353*H353,2)</f>
        <v>0</v>
      </c>
      <c r="K353" s="229" t="s">
        <v>175</v>
      </c>
      <c r="L353" s="45"/>
      <c r="M353" s="234" t="s">
        <v>1</v>
      </c>
      <c r="N353" s="235" t="s">
        <v>44</v>
      </c>
      <c r="O353" s="92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8" t="s">
        <v>135</v>
      </c>
      <c r="AT353" s="238" t="s">
        <v>122</v>
      </c>
      <c r="AU353" s="238" t="s">
        <v>89</v>
      </c>
      <c r="AY353" s="18" t="s">
        <v>121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8" t="s">
        <v>87</v>
      </c>
      <c r="BK353" s="239">
        <f>ROUND(I353*H353,2)</f>
        <v>0</v>
      </c>
      <c r="BL353" s="18" t="s">
        <v>135</v>
      </c>
      <c r="BM353" s="238" t="s">
        <v>366</v>
      </c>
    </row>
    <row r="354" s="2" customFormat="1">
      <c r="A354" s="39"/>
      <c r="B354" s="40"/>
      <c r="C354" s="41"/>
      <c r="D354" s="254" t="s">
        <v>177</v>
      </c>
      <c r="E354" s="41"/>
      <c r="F354" s="255" t="s">
        <v>178</v>
      </c>
      <c r="G354" s="41"/>
      <c r="H354" s="41"/>
      <c r="I354" s="145"/>
      <c r="J354" s="41"/>
      <c r="K354" s="41"/>
      <c r="L354" s="45"/>
      <c r="M354" s="256"/>
      <c r="N354" s="257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177</v>
      </c>
      <c r="AU354" s="18" t="s">
        <v>89</v>
      </c>
    </row>
    <row r="355" s="14" customFormat="1">
      <c r="A355" s="14"/>
      <c r="B355" s="268"/>
      <c r="C355" s="269"/>
      <c r="D355" s="254" t="s">
        <v>179</v>
      </c>
      <c r="E355" s="270" t="s">
        <v>1</v>
      </c>
      <c r="F355" s="271" t="s">
        <v>367</v>
      </c>
      <c r="G355" s="269"/>
      <c r="H355" s="272">
        <v>18</v>
      </c>
      <c r="I355" s="273"/>
      <c r="J355" s="269"/>
      <c r="K355" s="269"/>
      <c r="L355" s="274"/>
      <c r="M355" s="275"/>
      <c r="N355" s="276"/>
      <c r="O355" s="276"/>
      <c r="P355" s="276"/>
      <c r="Q355" s="276"/>
      <c r="R355" s="276"/>
      <c r="S355" s="276"/>
      <c r="T355" s="27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8" t="s">
        <v>179</v>
      </c>
      <c r="AU355" s="278" t="s">
        <v>89</v>
      </c>
      <c r="AV355" s="14" t="s">
        <v>89</v>
      </c>
      <c r="AW355" s="14" t="s">
        <v>35</v>
      </c>
      <c r="AX355" s="14" t="s">
        <v>87</v>
      </c>
      <c r="AY355" s="278" t="s">
        <v>121</v>
      </c>
    </row>
    <row r="356" s="2" customFormat="1" ht="16.5" customHeight="1">
      <c r="A356" s="39"/>
      <c r="B356" s="40"/>
      <c r="C356" s="301" t="s">
        <v>368</v>
      </c>
      <c r="D356" s="301" t="s">
        <v>369</v>
      </c>
      <c r="E356" s="302" t="s">
        <v>370</v>
      </c>
      <c r="F356" s="303" t="s">
        <v>371</v>
      </c>
      <c r="G356" s="304" t="s">
        <v>350</v>
      </c>
      <c r="H356" s="305">
        <v>36</v>
      </c>
      <c r="I356" s="306"/>
      <c r="J356" s="307">
        <f>ROUND(I356*H356,2)</f>
        <v>0</v>
      </c>
      <c r="K356" s="303" t="s">
        <v>175</v>
      </c>
      <c r="L356" s="308"/>
      <c r="M356" s="309" t="s">
        <v>1</v>
      </c>
      <c r="N356" s="310" t="s">
        <v>44</v>
      </c>
      <c r="O356" s="92"/>
      <c r="P356" s="236">
        <f>O356*H356</f>
        <v>0</v>
      </c>
      <c r="Q356" s="236">
        <v>1</v>
      </c>
      <c r="R356" s="236">
        <f>Q356*H356</f>
        <v>36</v>
      </c>
      <c r="S356" s="236">
        <v>0</v>
      </c>
      <c r="T356" s="23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8" t="s">
        <v>151</v>
      </c>
      <c r="AT356" s="238" t="s">
        <v>369</v>
      </c>
      <c r="AU356" s="238" t="s">
        <v>89</v>
      </c>
      <c r="AY356" s="18" t="s">
        <v>121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8" t="s">
        <v>87</v>
      </c>
      <c r="BK356" s="239">
        <f>ROUND(I356*H356,2)</f>
        <v>0</v>
      </c>
      <c r="BL356" s="18" t="s">
        <v>135</v>
      </c>
      <c r="BM356" s="238" t="s">
        <v>372</v>
      </c>
    </row>
    <row r="357" s="14" customFormat="1">
      <c r="A357" s="14"/>
      <c r="B357" s="268"/>
      <c r="C357" s="269"/>
      <c r="D357" s="254" t="s">
        <v>179</v>
      </c>
      <c r="E357" s="269"/>
      <c r="F357" s="271" t="s">
        <v>373</v>
      </c>
      <c r="G357" s="269"/>
      <c r="H357" s="272">
        <v>36</v>
      </c>
      <c r="I357" s="273"/>
      <c r="J357" s="269"/>
      <c r="K357" s="269"/>
      <c r="L357" s="274"/>
      <c r="M357" s="275"/>
      <c r="N357" s="276"/>
      <c r="O357" s="276"/>
      <c r="P357" s="276"/>
      <c r="Q357" s="276"/>
      <c r="R357" s="276"/>
      <c r="S357" s="276"/>
      <c r="T357" s="27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8" t="s">
        <v>179</v>
      </c>
      <c r="AU357" s="278" t="s">
        <v>89</v>
      </c>
      <c r="AV357" s="14" t="s">
        <v>89</v>
      </c>
      <c r="AW357" s="14" t="s">
        <v>4</v>
      </c>
      <c r="AX357" s="14" t="s">
        <v>87</v>
      </c>
      <c r="AY357" s="278" t="s">
        <v>121</v>
      </c>
    </row>
    <row r="358" s="2" customFormat="1" ht="21.75" customHeight="1">
      <c r="A358" s="39"/>
      <c r="B358" s="40"/>
      <c r="C358" s="227" t="s">
        <v>374</v>
      </c>
      <c r="D358" s="227" t="s">
        <v>122</v>
      </c>
      <c r="E358" s="228" t="s">
        <v>375</v>
      </c>
      <c r="F358" s="229" t="s">
        <v>376</v>
      </c>
      <c r="G358" s="230" t="s">
        <v>174</v>
      </c>
      <c r="H358" s="231">
        <v>227.5</v>
      </c>
      <c r="I358" s="232"/>
      <c r="J358" s="233">
        <f>ROUND(I358*H358,2)</f>
        <v>0</v>
      </c>
      <c r="K358" s="229" t="s">
        <v>175</v>
      </c>
      <c r="L358" s="45"/>
      <c r="M358" s="234" t="s">
        <v>1</v>
      </c>
      <c r="N358" s="235" t="s">
        <v>44</v>
      </c>
      <c r="O358" s="92"/>
      <c r="P358" s="236">
        <f>O358*H358</f>
        <v>0</v>
      </c>
      <c r="Q358" s="236">
        <v>0</v>
      </c>
      <c r="R358" s="236">
        <f>Q358*H358</f>
        <v>0</v>
      </c>
      <c r="S358" s="236">
        <v>0</v>
      </c>
      <c r="T358" s="23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8" t="s">
        <v>135</v>
      </c>
      <c r="AT358" s="238" t="s">
        <v>122</v>
      </c>
      <c r="AU358" s="238" t="s">
        <v>89</v>
      </c>
      <c r="AY358" s="18" t="s">
        <v>121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8" t="s">
        <v>87</v>
      </c>
      <c r="BK358" s="239">
        <f>ROUND(I358*H358,2)</f>
        <v>0</v>
      </c>
      <c r="BL358" s="18" t="s">
        <v>135</v>
      </c>
      <c r="BM358" s="238" t="s">
        <v>377</v>
      </c>
    </row>
    <row r="359" s="2" customFormat="1">
      <c r="A359" s="39"/>
      <c r="B359" s="40"/>
      <c r="C359" s="41"/>
      <c r="D359" s="254" t="s">
        <v>177</v>
      </c>
      <c r="E359" s="41"/>
      <c r="F359" s="255" t="s">
        <v>178</v>
      </c>
      <c r="G359" s="41"/>
      <c r="H359" s="41"/>
      <c r="I359" s="145"/>
      <c r="J359" s="41"/>
      <c r="K359" s="41"/>
      <c r="L359" s="45"/>
      <c r="M359" s="256"/>
      <c r="N359" s="257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177</v>
      </c>
      <c r="AU359" s="18" t="s">
        <v>89</v>
      </c>
    </row>
    <row r="360" s="14" customFormat="1">
      <c r="A360" s="14"/>
      <c r="B360" s="268"/>
      <c r="C360" s="269"/>
      <c r="D360" s="254" t="s">
        <v>179</v>
      </c>
      <c r="E360" s="270" t="s">
        <v>1</v>
      </c>
      <c r="F360" s="271" t="s">
        <v>378</v>
      </c>
      <c r="G360" s="269"/>
      <c r="H360" s="272">
        <v>166.5</v>
      </c>
      <c r="I360" s="273"/>
      <c r="J360" s="269"/>
      <c r="K360" s="269"/>
      <c r="L360" s="274"/>
      <c r="M360" s="275"/>
      <c r="N360" s="276"/>
      <c r="O360" s="276"/>
      <c r="P360" s="276"/>
      <c r="Q360" s="276"/>
      <c r="R360" s="276"/>
      <c r="S360" s="276"/>
      <c r="T360" s="27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8" t="s">
        <v>179</v>
      </c>
      <c r="AU360" s="278" t="s">
        <v>89</v>
      </c>
      <c r="AV360" s="14" t="s">
        <v>89</v>
      </c>
      <c r="AW360" s="14" t="s">
        <v>35</v>
      </c>
      <c r="AX360" s="14" t="s">
        <v>79</v>
      </c>
      <c r="AY360" s="278" t="s">
        <v>121</v>
      </c>
    </row>
    <row r="361" s="14" customFormat="1">
      <c r="A361" s="14"/>
      <c r="B361" s="268"/>
      <c r="C361" s="269"/>
      <c r="D361" s="254" t="s">
        <v>179</v>
      </c>
      <c r="E361" s="270" t="s">
        <v>1</v>
      </c>
      <c r="F361" s="271" t="s">
        <v>379</v>
      </c>
      <c r="G361" s="269"/>
      <c r="H361" s="272">
        <v>61</v>
      </c>
      <c r="I361" s="273"/>
      <c r="J361" s="269"/>
      <c r="K361" s="269"/>
      <c r="L361" s="274"/>
      <c r="M361" s="275"/>
      <c r="N361" s="276"/>
      <c r="O361" s="276"/>
      <c r="P361" s="276"/>
      <c r="Q361" s="276"/>
      <c r="R361" s="276"/>
      <c r="S361" s="276"/>
      <c r="T361" s="27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8" t="s">
        <v>179</v>
      </c>
      <c r="AU361" s="278" t="s">
        <v>89</v>
      </c>
      <c r="AV361" s="14" t="s">
        <v>89</v>
      </c>
      <c r="AW361" s="14" t="s">
        <v>35</v>
      </c>
      <c r="AX361" s="14" t="s">
        <v>79</v>
      </c>
      <c r="AY361" s="278" t="s">
        <v>121</v>
      </c>
    </row>
    <row r="362" s="15" customFormat="1">
      <c r="A362" s="15"/>
      <c r="B362" s="279"/>
      <c r="C362" s="280"/>
      <c r="D362" s="254" t="s">
        <v>179</v>
      </c>
      <c r="E362" s="281" t="s">
        <v>1</v>
      </c>
      <c r="F362" s="282" t="s">
        <v>183</v>
      </c>
      <c r="G362" s="280"/>
      <c r="H362" s="283">
        <v>227.5</v>
      </c>
      <c r="I362" s="284"/>
      <c r="J362" s="280"/>
      <c r="K362" s="280"/>
      <c r="L362" s="285"/>
      <c r="M362" s="286"/>
      <c r="N362" s="287"/>
      <c r="O362" s="287"/>
      <c r="P362" s="287"/>
      <c r="Q362" s="287"/>
      <c r="R362" s="287"/>
      <c r="S362" s="287"/>
      <c r="T362" s="28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89" t="s">
        <v>179</v>
      </c>
      <c r="AU362" s="289" t="s">
        <v>89</v>
      </c>
      <c r="AV362" s="15" t="s">
        <v>135</v>
      </c>
      <c r="AW362" s="15" t="s">
        <v>35</v>
      </c>
      <c r="AX362" s="15" t="s">
        <v>87</v>
      </c>
      <c r="AY362" s="289" t="s">
        <v>121</v>
      </c>
    </row>
    <row r="363" s="2" customFormat="1" ht="16.5" customHeight="1">
      <c r="A363" s="39"/>
      <c r="B363" s="40"/>
      <c r="C363" s="301" t="s">
        <v>380</v>
      </c>
      <c r="D363" s="301" t="s">
        <v>369</v>
      </c>
      <c r="E363" s="302" t="s">
        <v>381</v>
      </c>
      <c r="F363" s="303" t="s">
        <v>382</v>
      </c>
      <c r="G363" s="304" t="s">
        <v>350</v>
      </c>
      <c r="H363" s="305">
        <v>56.238</v>
      </c>
      <c r="I363" s="306"/>
      <c r="J363" s="307">
        <f>ROUND(I363*H363,2)</f>
        <v>0</v>
      </c>
      <c r="K363" s="303" t="s">
        <v>175</v>
      </c>
      <c r="L363" s="308"/>
      <c r="M363" s="309" t="s">
        <v>1</v>
      </c>
      <c r="N363" s="310" t="s">
        <v>44</v>
      </c>
      <c r="O363" s="92"/>
      <c r="P363" s="236">
        <f>O363*H363</f>
        <v>0</v>
      </c>
      <c r="Q363" s="236">
        <v>1</v>
      </c>
      <c r="R363" s="236">
        <f>Q363*H363</f>
        <v>56.238</v>
      </c>
      <c r="S363" s="236">
        <v>0</v>
      </c>
      <c r="T363" s="23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151</v>
      </c>
      <c r="AT363" s="238" t="s">
        <v>369</v>
      </c>
      <c r="AU363" s="238" t="s">
        <v>89</v>
      </c>
      <c r="AY363" s="18" t="s">
        <v>121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87</v>
      </c>
      <c r="BK363" s="239">
        <f>ROUND(I363*H363,2)</f>
        <v>0</v>
      </c>
      <c r="BL363" s="18" t="s">
        <v>135</v>
      </c>
      <c r="BM363" s="238" t="s">
        <v>383</v>
      </c>
    </row>
    <row r="364" s="14" customFormat="1">
      <c r="A364" s="14"/>
      <c r="B364" s="268"/>
      <c r="C364" s="269"/>
      <c r="D364" s="254" t="s">
        <v>179</v>
      </c>
      <c r="E364" s="270" t="s">
        <v>1</v>
      </c>
      <c r="F364" s="271" t="s">
        <v>384</v>
      </c>
      <c r="G364" s="269"/>
      <c r="H364" s="272">
        <v>54.600000000000001</v>
      </c>
      <c r="I364" s="273"/>
      <c r="J364" s="269"/>
      <c r="K364" s="269"/>
      <c r="L364" s="274"/>
      <c r="M364" s="275"/>
      <c r="N364" s="276"/>
      <c r="O364" s="276"/>
      <c r="P364" s="276"/>
      <c r="Q364" s="276"/>
      <c r="R364" s="276"/>
      <c r="S364" s="276"/>
      <c r="T364" s="27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8" t="s">
        <v>179</v>
      </c>
      <c r="AU364" s="278" t="s">
        <v>89</v>
      </c>
      <c r="AV364" s="14" t="s">
        <v>89</v>
      </c>
      <c r="AW364" s="14" t="s">
        <v>35</v>
      </c>
      <c r="AX364" s="14" t="s">
        <v>87</v>
      </c>
      <c r="AY364" s="278" t="s">
        <v>121</v>
      </c>
    </row>
    <row r="365" s="14" customFormat="1">
      <c r="A365" s="14"/>
      <c r="B365" s="268"/>
      <c r="C365" s="269"/>
      <c r="D365" s="254" t="s">
        <v>179</v>
      </c>
      <c r="E365" s="269"/>
      <c r="F365" s="271" t="s">
        <v>385</v>
      </c>
      <c r="G365" s="269"/>
      <c r="H365" s="272">
        <v>56.238</v>
      </c>
      <c r="I365" s="273"/>
      <c r="J365" s="269"/>
      <c r="K365" s="269"/>
      <c r="L365" s="274"/>
      <c r="M365" s="275"/>
      <c r="N365" s="276"/>
      <c r="O365" s="276"/>
      <c r="P365" s="276"/>
      <c r="Q365" s="276"/>
      <c r="R365" s="276"/>
      <c r="S365" s="276"/>
      <c r="T365" s="27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8" t="s">
        <v>179</v>
      </c>
      <c r="AU365" s="278" t="s">
        <v>89</v>
      </c>
      <c r="AV365" s="14" t="s">
        <v>89</v>
      </c>
      <c r="AW365" s="14" t="s">
        <v>4</v>
      </c>
      <c r="AX365" s="14" t="s">
        <v>87</v>
      </c>
      <c r="AY365" s="278" t="s">
        <v>121</v>
      </c>
    </row>
    <row r="366" s="2" customFormat="1" ht="21.75" customHeight="1">
      <c r="A366" s="39"/>
      <c r="B366" s="40"/>
      <c r="C366" s="227" t="s">
        <v>386</v>
      </c>
      <c r="D366" s="227" t="s">
        <v>122</v>
      </c>
      <c r="E366" s="228" t="s">
        <v>387</v>
      </c>
      <c r="F366" s="229" t="s">
        <v>388</v>
      </c>
      <c r="G366" s="230" t="s">
        <v>174</v>
      </c>
      <c r="H366" s="231">
        <v>227.5</v>
      </c>
      <c r="I366" s="232"/>
      <c r="J366" s="233">
        <f>ROUND(I366*H366,2)</f>
        <v>0</v>
      </c>
      <c r="K366" s="229" t="s">
        <v>175</v>
      </c>
      <c r="L366" s="45"/>
      <c r="M366" s="234" t="s">
        <v>1</v>
      </c>
      <c r="N366" s="235" t="s">
        <v>44</v>
      </c>
      <c r="O366" s="92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8" t="s">
        <v>135</v>
      </c>
      <c r="AT366" s="238" t="s">
        <v>122</v>
      </c>
      <c r="AU366" s="238" t="s">
        <v>89</v>
      </c>
      <c r="AY366" s="18" t="s">
        <v>121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8" t="s">
        <v>87</v>
      </c>
      <c r="BK366" s="239">
        <f>ROUND(I366*H366,2)</f>
        <v>0</v>
      </c>
      <c r="BL366" s="18" t="s">
        <v>135</v>
      </c>
      <c r="BM366" s="238" t="s">
        <v>389</v>
      </c>
    </row>
    <row r="367" s="2" customFormat="1">
      <c r="A367" s="39"/>
      <c r="B367" s="40"/>
      <c r="C367" s="41"/>
      <c r="D367" s="254" t="s">
        <v>177</v>
      </c>
      <c r="E367" s="41"/>
      <c r="F367" s="255" t="s">
        <v>178</v>
      </c>
      <c r="G367" s="41"/>
      <c r="H367" s="41"/>
      <c r="I367" s="145"/>
      <c r="J367" s="41"/>
      <c r="K367" s="41"/>
      <c r="L367" s="45"/>
      <c r="M367" s="256"/>
      <c r="N367" s="257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177</v>
      </c>
      <c r="AU367" s="18" t="s">
        <v>89</v>
      </c>
    </row>
    <row r="368" s="14" customFormat="1">
      <c r="A368" s="14"/>
      <c r="B368" s="268"/>
      <c r="C368" s="269"/>
      <c r="D368" s="254" t="s">
        <v>179</v>
      </c>
      <c r="E368" s="270" t="s">
        <v>1</v>
      </c>
      <c r="F368" s="271" t="s">
        <v>378</v>
      </c>
      <c r="G368" s="269"/>
      <c r="H368" s="272">
        <v>166.5</v>
      </c>
      <c r="I368" s="273"/>
      <c r="J368" s="269"/>
      <c r="K368" s="269"/>
      <c r="L368" s="274"/>
      <c r="M368" s="275"/>
      <c r="N368" s="276"/>
      <c r="O368" s="276"/>
      <c r="P368" s="276"/>
      <c r="Q368" s="276"/>
      <c r="R368" s="276"/>
      <c r="S368" s="276"/>
      <c r="T368" s="27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78" t="s">
        <v>179</v>
      </c>
      <c r="AU368" s="278" t="s">
        <v>89</v>
      </c>
      <c r="AV368" s="14" t="s">
        <v>89</v>
      </c>
      <c r="AW368" s="14" t="s">
        <v>35</v>
      </c>
      <c r="AX368" s="14" t="s">
        <v>79</v>
      </c>
      <c r="AY368" s="278" t="s">
        <v>121</v>
      </c>
    </row>
    <row r="369" s="14" customFormat="1">
      <c r="A369" s="14"/>
      <c r="B369" s="268"/>
      <c r="C369" s="269"/>
      <c r="D369" s="254" t="s">
        <v>179</v>
      </c>
      <c r="E369" s="270" t="s">
        <v>1</v>
      </c>
      <c r="F369" s="271" t="s">
        <v>379</v>
      </c>
      <c r="G369" s="269"/>
      <c r="H369" s="272">
        <v>61</v>
      </c>
      <c r="I369" s="273"/>
      <c r="J369" s="269"/>
      <c r="K369" s="269"/>
      <c r="L369" s="274"/>
      <c r="M369" s="275"/>
      <c r="N369" s="276"/>
      <c r="O369" s="276"/>
      <c r="P369" s="276"/>
      <c r="Q369" s="276"/>
      <c r="R369" s="276"/>
      <c r="S369" s="276"/>
      <c r="T369" s="27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8" t="s">
        <v>179</v>
      </c>
      <c r="AU369" s="278" t="s">
        <v>89</v>
      </c>
      <c r="AV369" s="14" t="s">
        <v>89</v>
      </c>
      <c r="AW369" s="14" t="s">
        <v>35</v>
      </c>
      <c r="AX369" s="14" t="s">
        <v>79</v>
      </c>
      <c r="AY369" s="278" t="s">
        <v>121</v>
      </c>
    </row>
    <row r="370" s="15" customFormat="1">
      <c r="A370" s="15"/>
      <c r="B370" s="279"/>
      <c r="C370" s="280"/>
      <c r="D370" s="254" t="s">
        <v>179</v>
      </c>
      <c r="E370" s="281" t="s">
        <v>1</v>
      </c>
      <c r="F370" s="282" t="s">
        <v>183</v>
      </c>
      <c r="G370" s="280"/>
      <c r="H370" s="283">
        <v>227.5</v>
      </c>
      <c r="I370" s="284"/>
      <c r="J370" s="280"/>
      <c r="K370" s="280"/>
      <c r="L370" s="285"/>
      <c r="M370" s="286"/>
      <c r="N370" s="287"/>
      <c r="O370" s="287"/>
      <c r="P370" s="287"/>
      <c r="Q370" s="287"/>
      <c r="R370" s="287"/>
      <c r="S370" s="287"/>
      <c r="T370" s="288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9" t="s">
        <v>179</v>
      </c>
      <c r="AU370" s="289" t="s">
        <v>89</v>
      </c>
      <c r="AV370" s="15" t="s">
        <v>135</v>
      </c>
      <c r="AW370" s="15" t="s">
        <v>35</v>
      </c>
      <c r="AX370" s="15" t="s">
        <v>87</v>
      </c>
      <c r="AY370" s="289" t="s">
        <v>121</v>
      </c>
    </row>
    <row r="371" s="2" customFormat="1" ht="16.5" customHeight="1">
      <c r="A371" s="39"/>
      <c r="B371" s="40"/>
      <c r="C371" s="301" t="s">
        <v>390</v>
      </c>
      <c r="D371" s="301" t="s">
        <v>369</v>
      </c>
      <c r="E371" s="302" t="s">
        <v>391</v>
      </c>
      <c r="F371" s="303" t="s">
        <v>392</v>
      </c>
      <c r="G371" s="304" t="s">
        <v>393</v>
      </c>
      <c r="H371" s="305">
        <v>7.9630000000000001</v>
      </c>
      <c r="I371" s="306"/>
      <c r="J371" s="307">
        <f>ROUND(I371*H371,2)</f>
        <v>0</v>
      </c>
      <c r="K371" s="303" t="s">
        <v>175</v>
      </c>
      <c r="L371" s="308"/>
      <c r="M371" s="309" t="s">
        <v>1</v>
      </c>
      <c r="N371" s="310" t="s">
        <v>44</v>
      </c>
      <c r="O371" s="92"/>
      <c r="P371" s="236">
        <f>O371*H371</f>
        <v>0</v>
      </c>
      <c r="Q371" s="236">
        <v>0.001</v>
      </c>
      <c r="R371" s="236">
        <f>Q371*H371</f>
        <v>0.0079629999999999996</v>
      </c>
      <c r="S371" s="236">
        <v>0</v>
      </c>
      <c r="T371" s="23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8" t="s">
        <v>151</v>
      </c>
      <c r="AT371" s="238" t="s">
        <v>369</v>
      </c>
      <c r="AU371" s="238" t="s">
        <v>89</v>
      </c>
      <c r="AY371" s="18" t="s">
        <v>121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8" t="s">
        <v>87</v>
      </c>
      <c r="BK371" s="239">
        <f>ROUND(I371*H371,2)</f>
        <v>0</v>
      </c>
      <c r="BL371" s="18" t="s">
        <v>135</v>
      </c>
      <c r="BM371" s="238" t="s">
        <v>394</v>
      </c>
    </row>
    <row r="372" s="14" customFormat="1">
      <c r="A372" s="14"/>
      <c r="B372" s="268"/>
      <c r="C372" s="269"/>
      <c r="D372" s="254" t="s">
        <v>179</v>
      </c>
      <c r="E372" s="269"/>
      <c r="F372" s="271" t="s">
        <v>395</v>
      </c>
      <c r="G372" s="269"/>
      <c r="H372" s="272">
        <v>7.9630000000000001</v>
      </c>
      <c r="I372" s="273"/>
      <c r="J372" s="269"/>
      <c r="K372" s="269"/>
      <c r="L372" s="274"/>
      <c r="M372" s="275"/>
      <c r="N372" s="276"/>
      <c r="O372" s="276"/>
      <c r="P372" s="276"/>
      <c r="Q372" s="276"/>
      <c r="R372" s="276"/>
      <c r="S372" s="276"/>
      <c r="T372" s="27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8" t="s">
        <v>179</v>
      </c>
      <c r="AU372" s="278" t="s">
        <v>89</v>
      </c>
      <c r="AV372" s="14" t="s">
        <v>89</v>
      </c>
      <c r="AW372" s="14" t="s">
        <v>4</v>
      </c>
      <c r="AX372" s="14" t="s">
        <v>87</v>
      </c>
      <c r="AY372" s="278" t="s">
        <v>121</v>
      </c>
    </row>
    <row r="373" s="2" customFormat="1" ht="21.75" customHeight="1">
      <c r="A373" s="39"/>
      <c r="B373" s="40"/>
      <c r="C373" s="227" t="s">
        <v>396</v>
      </c>
      <c r="D373" s="227" t="s">
        <v>122</v>
      </c>
      <c r="E373" s="228" t="s">
        <v>397</v>
      </c>
      <c r="F373" s="229" t="s">
        <v>398</v>
      </c>
      <c r="G373" s="230" t="s">
        <v>174</v>
      </c>
      <c r="H373" s="231">
        <v>227.5</v>
      </c>
      <c r="I373" s="232"/>
      <c r="J373" s="233">
        <f>ROUND(I373*H373,2)</f>
        <v>0</v>
      </c>
      <c r="K373" s="229" t="s">
        <v>175</v>
      </c>
      <c r="L373" s="45"/>
      <c r="M373" s="234" t="s">
        <v>1</v>
      </c>
      <c r="N373" s="235" t="s">
        <v>44</v>
      </c>
      <c r="O373" s="92"/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8" t="s">
        <v>135</v>
      </c>
      <c r="AT373" s="238" t="s">
        <v>122</v>
      </c>
      <c r="AU373" s="238" t="s">
        <v>89</v>
      </c>
      <c r="AY373" s="18" t="s">
        <v>121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8" t="s">
        <v>87</v>
      </c>
      <c r="BK373" s="239">
        <f>ROUND(I373*H373,2)</f>
        <v>0</v>
      </c>
      <c r="BL373" s="18" t="s">
        <v>135</v>
      </c>
      <c r="BM373" s="238" t="s">
        <v>399</v>
      </c>
    </row>
    <row r="374" s="2" customFormat="1">
      <c r="A374" s="39"/>
      <c r="B374" s="40"/>
      <c r="C374" s="41"/>
      <c r="D374" s="254" t="s">
        <v>177</v>
      </c>
      <c r="E374" s="41"/>
      <c r="F374" s="255" t="s">
        <v>178</v>
      </c>
      <c r="G374" s="41"/>
      <c r="H374" s="41"/>
      <c r="I374" s="145"/>
      <c r="J374" s="41"/>
      <c r="K374" s="41"/>
      <c r="L374" s="45"/>
      <c r="M374" s="256"/>
      <c r="N374" s="257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177</v>
      </c>
      <c r="AU374" s="18" t="s">
        <v>89</v>
      </c>
    </row>
    <row r="375" s="14" customFormat="1">
      <c r="A375" s="14"/>
      <c r="B375" s="268"/>
      <c r="C375" s="269"/>
      <c r="D375" s="254" t="s">
        <v>179</v>
      </c>
      <c r="E375" s="270" t="s">
        <v>1</v>
      </c>
      <c r="F375" s="271" t="s">
        <v>378</v>
      </c>
      <c r="G375" s="269"/>
      <c r="H375" s="272">
        <v>166.5</v>
      </c>
      <c r="I375" s="273"/>
      <c r="J375" s="269"/>
      <c r="K375" s="269"/>
      <c r="L375" s="274"/>
      <c r="M375" s="275"/>
      <c r="N375" s="276"/>
      <c r="O375" s="276"/>
      <c r="P375" s="276"/>
      <c r="Q375" s="276"/>
      <c r="R375" s="276"/>
      <c r="S375" s="276"/>
      <c r="T375" s="27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8" t="s">
        <v>179</v>
      </c>
      <c r="AU375" s="278" t="s">
        <v>89</v>
      </c>
      <c r="AV375" s="14" t="s">
        <v>89</v>
      </c>
      <c r="AW375" s="14" t="s">
        <v>35</v>
      </c>
      <c r="AX375" s="14" t="s">
        <v>79</v>
      </c>
      <c r="AY375" s="278" t="s">
        <v>121</v>
      </c>
    </row>
    <row r="376" s="14" customFormat="1">
      <c r="A376" s="14"/>
      <c r="B376" s="268"/>
      <c r="C376" s="269"/>
      <c r="D376" s="254" t="s">
        <v>179</v>
      </c>
      <c r="E376" s="270" t="s">
        <v>1</v>
      </c>
      <c r="F376" s="271" t="s">
        <v>379</v>
      </c>
      <c r="G376" s="269"/>
      <c r="H376" s="272">
        <v>61</v>
      </c>
      <c r="I376" s="273"/>
      <c r="J376" s="269"/>
      <c r="K376" s="269"/>
      <c r="L376" s="274"/>
      <c r="M376" s="275"/>
      <c r="N376" s="276"/>
      <c r="O376" s="276"/>
      <c r="P376" s="276"/>
      <c r="Q376" s="276"/>
      <c r="R376" s="276"/>
      <c r="S376" s="276"/>
      <c r="T376" s="27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8" t="s">
        <v>179</v>
      </c>
      <c r="AU376" s="278" t="s">
        <v>89</v>
      </c>
      <c r="AV376" s="14" t="s">
        <v>89</v>
      </c>
      <c r="AW376" s="14" t="s">
        <v>35</v>
      </c>
      <c r="AX376" s="14" t="s">
        <v>79</v>
      </c>
      <c r="AY376" s="278" t="s">
        <v>121</v>
      </c>
    </row>
    <row r="377" s="15" customFormat="1">
      <c r="A377" s="15"/>
      <c r="B377" s="279"/>
      <c r="C377" s="280"/>
      <c r="D377" s="254" t="s">
        <v>179</v>
      </c>
      <c r="E377" s="281" t="s">
        <v>1</v>
      </c>
      <c r="F377" s="282" t="s">
        <v>183</v>
      </c>
      <c r="G377" s="280"/>
      <c r="H377" s="283">
        <v>227.5</v>
      </c>
      <c r="I377" s="284"/>
      <c r="J377" s="280"/>
      <c r="K377" s="280"/>
      <c r="L377" s="285"/>
      <c r="M377" s="286"/>
      <c r="N377" s="287"/>
      <c r="O377" s="287"/>
      <c r="P377" s="287"/>
      <c r="Q377" s="287"/>
      <c r="R377" s="287"/>
      <c r="S377" s="287"/>
      <c r="T377" s="288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89" t="s">
        <v>179</v>
      </c>
      <c r="AU377" s="289" t="s">
        <v>89</v>
      </c>
      <c r="AV377" s="15" t="s">
        <v>135</v>
      </c>
      <c r="AW377" s="15" t="s">
        <v>35</v>
      </c>
      <c r="AX377" s="15" t="s">
        <v>87</v>
      </c>
      <c r="AY377" s="289" t="s">
        <v>121</v>
      </c>
    </row>
    <row r="378" s="2" customFormat="1" ht="21.75" customHeight="1">
      <c r="A378" s="39"/>
      <c r="B378" s="40"/>
      <c r="C378" s="227" t="s">
        <v>400</v>
      </c>
      <c r="D378" s="227" t="s">
        <v>122</v>
      </c>
      <c r="E378" s="228" t="s">
        <v>401</v>
      </c>
      <c r="F378" s="229" t="s">
        <v>402</v>
      </c>
      <c r="G378" s="230" t="s">
        <v>174</v>
      </c>
      <c r="H378" s="231">
        <v>1121.8910000000001</v>
      </c>
      <c r="I378" s="232"/>
      <c r="J378" s="233">
        <f>ROUND(I378*H378,2)</f>
        <v>0</v>
      </c>
      <c r="K378" s="229" t="s">
        <v>175</v>
      </c>
      <c r="L378" s="45"/>
      <c r="M378" s="234" t="s">
        <v>1</v>
      </c>
      <c r="N378" s="235" t="s">
        <v>44</v>
      </c>
      <c r="O378" s="92"/>
      <c r="P378" s="236">
        <f>O378*H378</f>
        <v>0</v>
      </c>
      <c r="Q378" s="236">
        <v>0</v>
      </c>
      <c r="R378" s="236">
        <f>Q378*H378</f>
        <v>0</v>
      </c>
      <c r="S378" s="236">
        <v>0</v>
      </c>
      <c r="T378" s="23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8" t="s">
        <v>135</v>
      </c>
      <c r="AT378" s="238" t="s">
        <v>122</v>
      </c>
      <c r="AU378" s="238" t="s">
        <v>89</v>
      </c>
      <c r="AY378" s="18" t="s">
        <v>121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8" t="s">
        <v>87</v>
      </c>
      <c r="BK378" s="239">
        <f>ROUND(I378*H378,2)</f>
        <v>0</v>
      </c>
      <c r="BL378" s="18" t="s">
        <v>135</v>
      </c>
      <c r="BM378" s="238" t="s">
        <v>403</v>
      </c>
    </row>
    <row r="379" s="2" customFormat="1">
      <c r="A379" s="39"/>
      <c r="B379" s="40"/>
      <c r="C379" s="41"/>
      <c r="D379" s="254" t="s">
        <v>177</v>
      </c>
      <c r="E379" s="41"/>
      <c r="F379" s="255" t="s">
        <v>178</v>
      </c>
      <c r="G379" s="41"/>
      <c r="H379" s="41"/>
      <c r="I379" s="145"/>
      <c r="J379" s="41"/>
      <c r="K379" s="41"/>
      <c r="L379" s="45"/>
      <c r="M379" s="256"/>
      <c r="N379" s="257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177</v>
      </c>
      <c r="AU379" s="18" t="s">
        <v>89</v>
      </c>
    </row>
    <row r="380" s="14" customFormat="1">
      <c r="A380" s="14"/>
      <c r="B380" s="268"/>
      <c r="C380" s="269"/>
      <c r="D380" s="254" t="s">
        <v>179</v>
      </c>
      <c r="E380" s="270" t="s">
        <v>1</v>
      </c>
      <c r="F380" s="271" t="s">
        <v>211</v>
      </c>
      <c r="G380" s="269"/>
      <c r="H380" s="272">
        <v>4.4450000000000003</v>
      </c>
      <c r="I380" s="273"/>
      <c r="J380" s="269"/>
      <c r="K380" s="269"/>
      <c r="L380" s="274"/>
      <c r="M380" s="275"/>
      <c r="N380" s="276"/>
      <c r="O380" s="276"/>
      <c r="P380" s="276"/>
      <c r="Q380" s="276"/>
      <c r="R380" s="276"/>
      <c r="S380" s="276"/>
      <c r="T380" s="27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8" t="s">
        <v>179</v>
      </c>
      <c r="AU380" s="278" t="s">
        <v>89</v>
      </c>
      <c r="AV380" s="14" t="s">
        <v>89</v>
      </c>
      <c r="AW380" s="14" t="s">
        <v>35</v>
      </c>
      <c r="AX380" s="14" t="s">
        <v>79</v>
      </c>
      <c r="AY380" s="278" t="s">
        <v>121</v>
      </c>
    </row>
    <row r="381" s="14" customFormat="1">
      <c r="A381" s="14"/>
      <c r="B381" s="268"/>
      <c r="C381" s="269"/>
      <c r="D381" s="254" t="s">
        <v>179</v>
      </c>
      <c r="E381" s="270" t="s">
        <v>1</v>
      </c>
      <c r="F381" s="271" t="s">
        <v>404</v>
      </c>
      <c r="G381" s="269"/>
      <c r="H381" s="272">
        <v>179.09299999999999</v>
      </c>
      <c r="I381" s="273"/>
      <c r="J381" s="269"/>
      <c r="K381" s="269"/>
      <c r="L381" s="274"/>
      <c r="M381" s="275"/>
      <c r="N381" s="276"/>
      <c r="O381" s="276"/>
      <c r="P381" s="276"/>
      <c r="Q381" s="276"/>
      <c r="R381" s="276"/>
      <c r="S381" s="276"/>
      <c r="T381" s="27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8" t="s">
        <v>179</v>
      </c>
      <c r="AU381" s="278" t="s">
        <v>89</v>
      </c>
      <c r="AV381" s="14" t="s">
        <v>89</v>
      </c>
      <c r="AW381" s="14" t="s">
        <v>35</v>
      </c>
      <c r="AX381" s="14" t="s">
        <v>79</v>
      </c>
      <c r="AY381" s="278" t="s">
        <v>121</v>
      </c>
    </row>
    <row r="382" s="14" customFormat="1">
      <c r="A382" s="14"/>
      <c r="B382" s="268"/>
      <c r="C382" s="269"/>
      <c r="D382" s="254" t="s">
        <v>179</v>
      </c>
      <c r="E382" s="270" t="s">
        <v>1</v>
      </c>
      <c r="F382" s="271" t="s">
        <v>405</v>
      </c>
      <c r="G382" s="269"/>
      <c r="H382" s="272">
        <v>416.41699999999997</v>
      </c>
      <c r="I382" s="273"/>
      <c r="J382" s="269"/>
      <c r="K382" s="269"/>
      <c r="L382" s="274"/>
      <c r="M382" s="275"/>
      <c r="N382" s="276"/>
      <c r="O382" s="276"/>
      <c r="P382" s="276"/>
      <c r="Q382" s="276"/>
      <c r="R382" s="276"/>
      <c r="S382" s="276"/>
      <c r="T382" s="27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8" t="s">
        <v>179</v>
      </c>
      <c r="AU382" s="278" t="s">
        <v>89</v>
      </c>
      <c r="AV382" s="14" t="s">
        <v>89</v>
      </c>
      <c r="AW382" s="14" t="s">
        <v>35</v>
      </c>
      <c r="AX382" s="14" t="s">
        <v>79</v>
      </c>
      <c r="AY382" s="278" t="s">
        <v>121</v>
      </c>
    </row>
    <row r="383" s="14" customFormat="1">
      <c r="A383" s="14"/>
      <c r="B383" s="268"/>
      <c r="C383" s="269"/>
      <c r="D383" s="254" t="s">
        <v>179</v>
      </c>
      <c r="E383" s="270" t="s">
        <v>1</v>
      </c>
      <c r="F383" s="271" t="s">
        <v>406</v>
      </c>
      <c r="G383" s="269"/>
      <c r="H383" s="272">
        <v>281.16300000000001</v>
      </c>
      <c r="I383" s="273"/>
      <c r="J383" s="269"/>
      <c r="K383" s="269"/>
      <c r="L383" s="274"/>
      <c r="M383" s="275"/>
      <c r="N383" s="276"/>
      <c r="O383" s="276"/>
      <c r="P383" s="276"/>
      <c r="Q383" s="276"/>
      <c r="R383" s="276"/>
      <c r="S383" s="276"/>
      <c r="T383" s="27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78" t="s">
        <v>179</v>
      </c>
      <c r="AU383" s="278" t="s">
        <v>89</v>
      </c>
      <c r="AV383" s="14" t="s">
        <v>89</v>
      </c>
      <c r="AW383" s="14" t="s">
        <v>35</v>
      </c>
      <c r="AX383" s="14" t="s">
        <v>79</v>
      </c>
      <c r="AY383" s="278" t="s">
        <v>121</v>
      </c>
    </row>
    <row r="384" s="14" customFormat="1">
      <c r="A384" s="14"/>
      <c r="B384" s="268"/>
      <c r="C384" s="269"/>
      <c r="D384" s="254" t="s">
        <v>179</v>
      </c>
      <c r="E384" s="270" t="s">
        <v>1</v>
      </c>
      <c r="F384" s="271" t="s">
        <v>407</v>
      </c>
      <c r="G384" s="269"/>
      <c r="H384" s="272">
        <v>45.779000000000003</v>
      </c>
      <c r="I384" s="273"/>
      <c r="J384" s="269"/>
      <c r="K384" s="269"/>
      <c r="L384" s="274"/>
      <c r="M384" s="275"/>
      <c r="N384" s="276"/>
      <c r="O384" s="276"/>
      <c r="P384" s="276"/>
      <c r="Q384" s="276"/>
      <c r="R384" s="276"/>
      <c r="S384" s="276"/>
      <c r="T384" s="27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8" t="s">
        <v>179</v>
      </c>
      <c r="AU384" s="278" t="s">
        <v>89</v>
      </c>
      <c r="AV384" s="14" t="s">
        <v>89</v>
      </c>
      <c r="AW384" s="14" t="s">
        <v>35</v>
      </c>
      <c r="AX384" s="14" t="s">
        <v>79</v>
      </c>
      <c r="AY384" s="278" t="s">
        <v>121</v>
      </c>
    </row>
    <row r="385" s="14" customFormat="1">
      <c r="A385" s="14"/>
      <c r="B385" s="268"/>
      <c r="C385" s="269"/>
      <c r="D385" s="254" t="s">
        <v>179</v>
      </c>
      <c r="E385" s="270" t="s">
        <v>1</v>
      </c>
      <c r="F385" s="271" t="s">
        <v>408</v>
      </c>
      <c r="G385" s="269"/>
      <c r="H385" s="272">
        <v>194.994</v>
      </c>
      <c r="I385" s="273"/>
      <c r="J385" s="269"/>
      <c r="K385" s="269"/>
      <c r="L385" s="274"/>
      <c r="M385" s="275"/>
      <c r="N385" s="276"/>
      <c r="O385" s="276"/>
      <c r="P385" s="276"/>
      <c r="Q385" s="276"/>
      <c r="R385" s="276"/>
      <c r="S385" s="276"/>
      <c r="T385" s="27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8" t="s">
        <v>179</v>
      </c>
      <c r="AU385" s="278" t="s">
        <v>89</v>
      </c>
      <c r="AV385" s="14" t="s">
        <v>89</v>
      </c>
      <c r="AW385" s="14" t="s">
        <v>35</v>
      </c>
      <c r="AX385" s="14" t="s">
        <v>79</v>
      </c>
      <c r="AY385" s="278" t="s">
        <v>121</v>
      </c>
    </row>
    <row r="386" s="15" customFormat="1">
      <c r="A386" s="15"/>
      <c r="B386" s="279"/>
      <c r="C386" s="280"/>
      <c r="D386" s="254" t="s">
        <v>179</v>
      </c>
      <c r="E386" s="281" t="s">
        <v>1</v>
      </c>
      <c r="F386" s="282" t="s">
        <v>183</v>
      </c>
      <c r="G386" s="280"/>
      <c r="H386" s="283">
        <v>1121.8910000000001</v>
      </c>
      <c r="I386" s="284"/>
      <c r="J386" s="280"/>
      <c r="K386" s="280"/>
      <c r="L386" s="285"/>
      <c r="M386" s="286"/>
      <c r="N386" s="287"/>
      <c r="O386" s="287"/>
      <c r="P386" s="287"/>
      <c r="Q386" s="287"/>
      <c r="R386" s="287"/>
      <c r="S386" s="287"/>
      <c r="T386" s="288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89" t="s">
        <v>179</v>
      </c>
      <c r="AU386" s="289" t="s">
        <v>89</v>
      </c>
      <c r="AV386" s="15" t="s">
        <v>135</v>
      </c>
      <c r="AW386" s="15" t="s">
        <v>35</v>
      </c>
      <c r="AX386" s="15" t="s">
        <v>87</v>
      </c>
      <c r="AY386" s="289" t="s">
        <v>121</v>
      </c>
    </row>
    <row r="387" s="11" customFormat="1" ht="22.8" customHeight="1">
      <c r="A387" s="11"/>
      <c r="B387" s="213"/>
      <c r="C387" s="214"/>
      <c r="D387" s="215" t="s">
        <v>78</v>
      </c>
      <c r="E387" s="252" t="s">
        <v>131</v>
      </c>
      <c r="F387" s="252" t="s">
        <v>409</v>
      </c>
      <c r="G387" s="214"/>
      <c r="H387" s="214"/>
      <c r="I387" s="217"/>
      <c r="J387" s="253">
        <f>BK387</f>
        <v>0</v>
      </c>
      <c r="K387" s="214"/>
      <c r="L387" s="219"/>
      <c r="M387" s="220"/>
      <c r="N387" s="221"/>
      <c r="O387" s="221"/>
      <c r="P387" s="222">
        <f>SUM(P388:P390)</f>
        <v>0</v>
      </c>
      <c r="Q387" s="221"/>
      <c r="R387" s="222">
        <f>SUM(R388:R390)</f>
        <v>0.080999999999999989</v>
      </c>
      <c r="S387" s="221"/>
      <c r="T387" s="223">
        <f>SUM(T388:T390)</f>
        <v>0</v>
      </c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R387" s="224" t="s">
        <v>87</v>
      </c>
      <c r="AT387" s="225" t="s">
        <v>78</v>
      </c>
      <c r="AU387" s="225" t="s">
        <v>87</v>
      </c>
      <c r="AY387" s="224" t="s">
        <v>121</v>
      </c>
      <c r="BK387" s="226">
        <f>SUM(BK388:BK390)</f>
        <v>0</v>
      </c>
    </row>
    <row r="388" s="2" customFormat="1" ht="21.75" customHeight="1">
      <c r="A388" s="39"/>
      <c r="B388" s="40"/>
      <c r="C388" s="227" t="s">
        <v>410</v>
      </c>
      <c r="D388" s="227" t="s">
        <v>122</v>
      </c>
      <c r="E388" s="228" t="s">
        <v>411</v>
      </c>
      <c r="F388" s="229" t="s">
        <v>412</v>
      </c>
      <c r="G388" s="230" t="s">
        <v>282</v>
      </c>
      <c r="H388" s="231">
        <v>100</v>
      </c>
      <c r="I388" s="232"/>
      <c r="J388" s="233">
        <f>ROUND(I388*H388,2)</f>
        <v>0</v>
      </c>
      <c r="K388" s="229" t="s">
        <v>1</v>
      </c>
      <c r="L388" s="45"/>
      <c r="M388" s="234" t="s">
        <v>1</v>
      </c>
      <c r="N388" s="235" t="s">
        <v>44</v>
      </c>
      <c r="O388" s="92"/>
      <c r="P388" s="236">
        <f>O388*H388</f>
        <v>0</v>
      </c>
      <c r="Q388" s="236">
        <v>0.00080999999999999996</v>
      </c>
      <c r="R388" s="236">
        <f>Q388*H388</f>
        <v>0.080999999999999989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135</v>
      </c>
      <c r="AT388" s="238" t="s">
        <v>122</v>
      </c>
      <c r="AU388" s="238" t="s">
        <v>89</v>
      </c>
      <c r="AY388" s="18" t="s">
        <v>121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87</v>
      </c>
      <c r="BK388" s="239">
        <f>ROUND(I388*H388,2)</f>
        <v>0</v>
      </c>
      <c r="BL388" s="18" t="s">
        <v>135</v>
      </c>
      <c r="BM388" s="238" t="s">
        <v>413</v>
      </c>
    </row>
    <row r="389" s="2" customFormat="1">
      <c r="A389" s="39"/>
      <c r="B389" s="40"/>
      <c r="C389" s="41"/>
      <c r="D389" s="254" t="s">
        <v>177</v>
      </c>
      <c r="E389" s="41"/>
      <c r="F389" s="255" t="s">
        <v>178</v>
      </c>
      <c r="G389" s="41"/>
      <c r="H389" s="41"/>
      <c r="I389" s="145"/>
      <c r="J389" s="41"/>
      <c r="K389" s="41"/>
      <c r="L389" s="45"/>
      <c r="M389" s="256"/>
      <c r="N389" s="257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177</v>
      </c>
      <c r="AU389" s="18" t="s">
        <v>89</v>
      </c>
    </row>
    <row r="390" s="14" customFormat="1">
      <c r="A390" s="14"/>
      <c r="B390" s="268"/>
      <c r="C390" s="269"/>
      <c r="D390" s="254" t="s">
        <v>179</v>
      </c>
      <c r="E390" s="270" t="s">
        <v>1</v>
      </c>
      <c r="F390" s="271" t="s">
        <v>414</v>
      </c>
      <c r="G390" s="269"/>
      <c r="H390" s="272">
        <v>100</v>
      </c>
      <c r="I390" s="273"/>
      <c r="J390" s="269"/>
      <c r="K390" s="269"/>
      <c r="L390" s="274"/>
      <c r="M390" s="275"/>
      <c r="N390" s="276"/>
      <c r="O390" s="276"/>
      <c r="P390" s="276"/>
      <c r="Q390" s="276"/>
      <c r="R390" s="276"/>
      <c r="S390" s="276"/>
      <c r="T390" s="27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8" t="s">
        <v>179</v>
      </c>
      <c r="AU390" s="278" t="s">
        <v>89</v>
      </c>
      <c r="AV390" s="14" t="s">
        <v>89</v>
      </c>
      <c r="AW390" s="14" t="s">
        <v>35</v>
      </c>
      <c r="AX390" s="14" t="s">
        <v>87</v>
      </c>
      <c r="AY390" s="278" t="s">
        <v>121</v>
      </c>
    </row>
    <row r="391" s="11" customFormat="1" ht="22.8" customHeight="1">
      <c r="A391" s="11"/>
      <c r="B391" s="213"/>
      <c r="C391" s="214"/>
      <c r="D391" s="215" t="s">
        <v>78</v>
      </c>
      <c r="E391" s="252" t="s">
        <v>135</v>
      </c>
      <c r="F391" s="252" t="s">
        <v>415</v>
      </c>
      <c r="G391" s="214"/>
      <c r="H391" s="214"/>
      <c r="I391" s="217"/>
      <c r="J391" s="253">
        <f>BK391</f>
        <v>0</v>
      </c>
      <c r="K391" s="214"/>
      <c r="L391" s="219"/>
      <c r="M391" s="220"/>
      <c r="N391" s="221"/>
      <c r="O391" s="221"/>
      <c r="P391" s="222">
        <f>SUM(P392:P402)</f>
        <v>0</v>
      </c>
      <c r="Q391" s="221"/>
      <c r="R391" s="222">
        <f>SUM(R392:R402)</f>
        <v>199.18956602</v>
      </c>
      <c r="S391" s="221"/>
      <c r="T391" s="223">
        <f>SUM(T392:T402)</f>
        <v>0</v>
      </c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R391" s="224" t="s">
        <v>87</v>
      </c>
      <c r="AT391" s="225" t="s">
        <v>78</v>
      </c>
      <c r="AU391" s="225" t="s">
        <v>87</v>
      </c>
      <c r="AY391" s="224" t="s">
        <v>121</v>
      </c>
      <c r="BK391" s="226">
        <f>SUM(BK392:BK402)</f>
        <v>0</v>
      </c>
    </row>
    <row r="392" s="2" customFormat="1" ht="21.75" customHeight="1">
      <c r="A392" s="39"/>
      <c r="B392" s="40"/>
      <c r="C392" s="227" t="s">
        <v>416</v>
      </c>
      <c r="D392" s="227" t="s">
        <v>122</v>
      </c>
      <c r="E392" s="228" t="s">
        <v>417</v>
      </c>
      <c r="F392" s="229" t="s">
        <v>418</v>
      </c>
      <c r="G392" s="230" t="s">
        <v>174</v>
      </c>
      <c r="H392" s="231">
        <v>926.89700000000005</v>
      </c>
      <c r="I392" s="232"/>
      <c r="J392" s="233">
        <f>ROUND(I392*H392,2)</f>
        <v>0</v>
      </c>
      <c r="K392" s="229" t="s">
        <v>175</v>
      </c>
      <c r="L392" s="45"/>
      <c r="M392" s="234" t="s">
        <v>1</v>
      </c>
      <c r="N392" s="235" t="s">
        <v>44</v>
      </c>
      <c r="O392" s="92"/>
      <c r="P392" s="236">
        <f>O392*H392</f>
        <v>0</v>
      </c>
      <c r="Q392" s="236">
        <v>0.20266000000000001</v>
      </c>
      <c r="R392" s="236">
        <f>Q392*H392</f>
        <v>187.84494602000001</v>
      </c>
      <c r="S392" s="236">
        <v>0</v>
      </c>
      <c r="T392" s="23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135</v>
      </c>
      <c r="AT392" s="238" t="s">
        <v>122</v>
      </c>
      <c r="AU392" s="238" t="s">
        <v>89</v>
      </c>
      <c r="AY392" s="18" t="s">
        <v>121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87</v>
      </c>
      <c r="BK392" s="239">
        <f>ROUND(I392*H392,2)</f>
        <v>0</v>
      </c>
      <c r="BL392" s="18" t="s">
        <v>135</v>
      </c>
      <c r="BM392" s="238" t="s">
        <v>419</v>
      </c>
    </row>
    <row r="393" s="2" customFormat="1">
      <c r="A393" s="39"/>
      <c r="B393" s="40"/>
      <c r="C393" s="41"/>
      <c r="D393" s="254" t="s">
        <v>177</v>
      </c>
      <c r="E393" s="41"/>
      <c r="F393" s="255" t="s">
        <v>178</v>
      </c>
      <c r="G393" s="41"/>
      <c r="H393" s="41"/>
      <c r="I393" s="145"/>
      <c r="J393" s="41"/>
      <c r="K393" s="41"/>
      <c r="L393" s="45"/>
      <c r="M393" s="256"/>
      <c r="N393" s="257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177</v>
      </c>
      <c r="AU393" s="18" t="s">
        <v>89</v>
      </c>
    </row>
    <row r="394" s="14" customFormat="1">
      <c r="A394" s="14"/>
      <c r="B394" s="268"/>
      <c r="C394" s="269"/>
      <c r="D394" s="254" t="s">
        <v>179</v>
      </c>
      <c r="E394" s="270" t="s">
        <v>1</v>
      </c>
      <c r="F394" s="271" t="s">
        <v>211</v>
      </c>
      <c r="G394" s="269"/>
      <c r="H394" s="272">
        <v>4.4450000000000003</v>
      </c>
      <c r="I394" s="273"/>
      <c r="J394" s="269"/>
      <c r="K394" s="269"/>
      <c r="L394" s="274"/>
      <c r="M394" s="275"/>
      <c r="N394" s="276"/>
      <c r="O394" s="276"/>
      <c r="P394" s="276"/>
      <c r="Q394" s="276"/>
      <c r="R394" s="276"/>
      <c r="S394" s="276"/>
      <c r="T394" s="27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8" t="s">
        <v>179</v>
      </c>
      <c r="AU394" s="278" t="s">
        <v>89</v>
      </c>
      <c r="AV394" s="14" t="s">
        <v>89</v>
      </c>
      <c r="AW394" s="14" t="s">
        <v>35</v>
      </c>
      <c r="AX394" s="14" t="s">
        <v>79</v>
      </c>
      <c r="AY394" s="278" t="s">
        <v>121</v>
      </c>
    </row>
    <row r="395" s="14" customFormat="1">
      <c r="A395" s="14"/>
      <c r="B395" s="268"/>
      <c r="C395" s="269"/>
      <c r="D395" s="254" t="s">
        <v>179</v>
      </c>
      <c r="E395" s="270" t="s">
        <v>1</v>
      </c>
      <c r="F395" s="271" t="s">
        <v>404</v>
      </c>
      <c r="G395" s="269"/>
      <c r="H395" s="272">
        <v>179.09299999999999</v>
      </c>
      <c r="I395" s="273"/>
      <c r="J395" s="269"/>
      <c r="K395" s="269"/>
      <c r="L395" s="274"/>
      <c r="M395" s="275"/>
      <c r="N395" s="276"/>
      <c r="O395" s="276"/>
      <c r="P395" s="276"/>
      <c r="Q395" s="276"/>
      <c r="R395" s="276"/>
      <c r="S395" s="276"/>
      <c r="T395" s="27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8" t="s">
        <v>179</v>
      </c>
      <c r="AU395" s="278" t="s">
        <v>89</v>
      </c>
      <c r="AV395" s="14" t="s">
        <v>89</v>
      </c>
      <c r="AW395" s="14" t="s">
        <v>35</v>
      </c>
      <c r="AX395" s="14" t="s">
        <v>79</v>
      </c>
      <c r="AY395" s="278" t="s">
        <v>121</v>
      </c>
    </row>
    <row r="396" s="14" customFormat="1">
      <c r="A396" s="14"/>
      <c r="B396" s="268"/>
      <c r="C396" s="269"/>
      <c r="D396" s="254" t="s">
        <v>179</v>
      </c>
      <c r="E396" s="270" t="s">
        <v>1</v>
      </c>
      <c r="F396" s="271" t="s">
        <v>405</v>
      </c>
      <c r="G396" s="269"/>
      <c r="H396" s="272">
        <v>416.41699999999997</v>
      </c>
      <c r="I396" s="273"/>
      <c r="J396" s="269"/>
      <c r="K396" s="269"/>
      <c r="L396" s="274"/>
      <c r="M396" s="275"/>
      <c r="N396" s="276"/>
      <c r="O396" s="276"/>
      <c r="P396" s="276"/>
      <c r="Q396" s="276"/>
      <c r="R396" s="276"/>
      <c r="S396" s="276"/>
      <c r="T396" s="27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78" t="s">
        <v>179</v>
      </c>
      <c r="AU396" s="278" t="s">
        <v>89</v>
      </c>
      <c r="AV396" s="14" t="s">
        <v>89</v>
      </c>
      <c r="AW396" s="14" t="s">
        <v>35</v>
      </c>
      <c r="AX396" s="14" t="s">
        <v>79</v>
      </c>
      <c r="AY396" s="278" t="s">
        <v>121</v>
      </c>
    </row>
    <row r="397" s="14" customFormat="1">
      <c r="A397" s="14"/>
      <c r="B397" s="268"/>
      <c r="C397" s="269"/>
      <c r="D397" s="254" t="s">
        <v>179</v>
      </c>
      <c r="E397" s="270" t="s">
        <v>1</v>
      </c>
      <c r="F397" s="271" t="s">
        <v>406</v>
      </c>
      <c r="G397" s="269"/>
      <c r="H397" s="272">
        <v>281.16300000000001</v>
      </c>
      <c r="I397" s="273"/>
      <c r="J397" s="269"/>
      <c r="K397" s="269"/>
      <c r="L397" s="274"/>
      <c r="M397" s="275"/>
      <c r="N397" s="276"/>
      <c r="O397" s="276"/>
      <c r="P397" s="276"/>
      <c r="Q397" s="276"/>
      <c r="R397" s="276"/>
      <c r="S397" s="276"/>
      <c r="T397" s="27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8" t="s">
        <v>179</v>
      </c>
      <c r="AU397" s="278" t="s">
        <v>89</v>
      </c>
      <c r="AV397" s="14" t="s">
        <v>89</v>
      </c>
      <c r="AW397" s="14" t="s">
        <v>35</v>
      </c>
      <c r="AX397" s="14" t="s">
        <v>79</v>
      </c>
      <c r="AY397" s="278" t="s">
        <v>121</v>
      </c>
    </row>
    <row r="398" s="14" customFormat="1">
      <c r="A398" s="14"/>
      <c r="B398" s="268"/>
      <c r="C398" s="269"/>
      <c r="D398" s="254" t="s">
        <v>179</v>
      </c>
      <c r="E398" s="270" t="s">
        <v>1</v>
      </c>
      <c r="F398" s="271" t="s">
        <v>407</v>
      </c>
      <c r="G398" s="269"/>
      <c r="H398" s="272">
        <v>45.779000000000003</v>
      </c>
      <c r="I398" s="273"/>
      <c r="J398" s="269"/>
      <c r="K398" s="269"/>
      <c r="L398" s="274"/>
      <c r="M398" s="275"/>
      <c r="N398" s="276"/>
      <c r="O398" s="276"/>
      <c r="P398" s="276"/>
      <c r="Q398" s="276"/>
      <c r="R398" s="276"/>
      <c r="S398" s="276"/>
      <c r="T398" s="27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8" t="s">
        <v>179</v>
      </c>
      <c r="AU398" s="278" t="s">
        <v>89</v>
      </c>
      <c r="AV398" s="14" t="s">
        <v>89</v>
      </c>
      <c r="AW398" s="14" t="s">
        <v>35</v>
      </c>
      <c r="AX398" s="14" t="s">
        <v>79</v>
      </c>
      <c r="AY398" s="278" t="s">
        <v>121</v>
      </c>
    </row>
    <row r="399" s="15" customFormat="1">
      <c r="A399" s="15"/>
      <c r="B399" s="279"/>
      <c r="C399" s="280"/>
      <c r="D399" s="254" t="s">
        <v>179</v>
      </c>
      <c r="E399" s="281" t="s">
        <v>1</v>
      </c>
      <c r="F399" s="282" t="s">
        <v>183</v>
      </c>
      <c r="G399" s="280"/>
      <c r="H399" s="283">
        <v>926.89700000000005</v>
      </c>
      <c r="I399" s="284"/>
      <c r="J399" s="280"/>
      <c r="K399" s="280"/>
      <c r="L399" s="285"/>
      <c r="M399" s="286"/>
      <c r="N399" s="287"/>
      <c r="O399" s="287"/>
      <c r="P399" s="287"/>
      <c r="Q399" s="287"/>
      <c r="R399" s="287"/>
      <c r="S399" s="287"/>
      <c r="T399" s="28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89" t="s">
        <v>179</v>
      </c>
      <c r="AU399" s="289" t="s">
        <v>89</v>
      </c>
      <c r="AV399" s="15" t="s">
        <v>135</v>
      </c>
      <c r="AW399" s="15" t="s">
        <v>35</v>
      </c>
      <c r="AX399" s="15" t="s">
        <v>87</v>
      </c>
      <c r="AY399" s="289" t="s">
        <v>121</v>
      </c>
    </row>
    <row r="400" s="2" customFormat="1" ht="16.5" customHeight="1">
      <c r="A400" s="39"/>
      <c r="B400" s="40"/>
      <c r="C400" s="227" t="s">
        <v>420</v>
      </c>
      <c r="D400" s="227" t="s">
        <v>122</v>
      </c>
      <c r="E400" s="228" t="s">
        <v>421</v>
      </c>
      <c r="F400" s="229" t="s">
        <v>422</v>
      </c>
      <c r="G400" s="230" t="s">
        <v>295</v>
      </c>
      <c r="H400" s="231">
        <v>6</v>
      </c>
      <c r="I400" s="232"/>
      <c r="J400" s="233">
        <f>ROUND(I400*H400,2)</f>
        <v>0</v>
      </c>
      <c r="K400" s="229" t="s">
        <v>175</v>
      </c>
      <c r="L400" s="45"/>
      <c r="M400" s="234" t="s">
        <v>1</v>
      </c>
      <c r="N400" s="235" t="s">
        <v>44</v>
      </c>
      <c r="O400" s="92"/>
      <c r="P400" s="236">
        <f>O400*H400</f>
        <v>0</v>
      </c>
      <c r="Q400" s="236">
        <v>1.8907700000000001</v>
      </c>
      <c r="R400" s="236">
        <f>Q400*H400</f>
        <v>11.344620000000001</v>
      </c>
      <c r="S400" s="236">
        <v>0</v>
      </c>
      <c r="T400" s="23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8" t="s">
        <v>135</v>
      </c>
      <c r="AT400" s="238" t="s">
        <v>122</v>
      </c>
      <c r="AU400" s="238" t="s">
        <v>89</v>
      </c>
      <c r="AY400" s="18" t="s">
        <v>121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8" t="s">
        <v>87</v>
      </c>
      <c r="BK400" s="239">
        <f>ROUND(I400*H400,2)</f>
        <v>0</v>
      </c>
      <c r="BL400" s="18" t="s">
        <v>135</v>
      </c>
      <c r="BM400" s="238" t="s">
        <v>423</v>
      </c>
    </row>
    <row r="401" s="2" customFormat="1">
      <c r="A401" s="39"/>
      <c r="B401" s="40"/>
      <c r="C401" s="41"/>
      <c r="D401" s="254" t="s">
        <v>177</v>
      </c>
      <c r="E401" s="41"/>
      <c r="F401" s="255" t="s">
        <v>178</v>
      </c>
      <c r="G401" s="41"/>
      <c r="H401" s="41"/>
      <c r="I401" s="145"/>
      <c r="J401" s="41"/>
      <c r="K401" s="41"/>
      <c r="L401" s="45"/>
      <c r="M401" s="256"/>
      <c r="N401" s="257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177</v>
      </c>
      <c r="AU401" s="18" t="s">
        <v>89</v>
      </c>
    </row>
    <row r="402" s="14" customFormat="1">
      <c r="A402" s="14"/>
      <c r="B402" s="268"/>
      <c r="C402" s="269"/>
      <c r="D402" s="254" t="s">
        <v>179</v>
      </c>
      <c r="E402" s="270" t="s">
        <v>1</v>
      </c>
      <c r="F402" s="271" t="s">
        <v>424</v>
      </c>
      <c r="G402" s="269"/>
      <c r="H402" s="272">
        <v>6</v>
      </c>
      <c r="I402" s="273"/>
      <c r="J402" s="269"/>
      <c r="K402" s="269"/>
      <c r="L402" s="274"/>
      <c r="M402" s="275"/>
      <c r="N402" s="276"/>
      <c r="O402" s="276"/>
      <c r="P402" s="276"/>
      <c r="Q402" s="276"/>
      <c r="R402" s="276"/>
      <c r="S402" s="276"/>
      <c r="T402" s="27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8" t="s">
        <v>179</v>
      </c>
      <c r="AU402" s="278" t="s">
        <v>89</v>
      </c>
      <c r="AV402" s="14" t="s">
        <v>89</v>
      </c>
      <c r="AW402" s="14" t="s">
        <v>35</v>
      </c>
      <c r="AX402" s="14" t="s">
        <v>87</v>
      </c>
      <c r="AY402" s="278" t="s">
        <v>121</v>
      </c>
    </row>
    <row r="403" s="11" customFormat="1" ht="22.8" customHeight="1">
      <c r="A403" s="11"/>
      <c r="B403" s="213"/>
      <c r="C403" s="214"/>
      <c r="D403" s="215" t="s">
        <v>78</v>
      </c>
      <c r="E403" s="252" t="s">
        <v>120</v>
      </c>
      <c r="F403" s="252" t="s">
        <v>425</v>
      </c>
      <c r="G403" s="214"/>
      <c r="H403" s="214"/>
      <c r="I403" s="217"/>
      <c r="J403" s="253">
        <f>BK403</f>
        <v>0</v>
      </c>
      <c r="K403" s="214"/>
      <c r="L403" s="219"/>
      <c r="M403" s="220"/>
      <c r="N403" s="221"/>
      <c r="O403" s="221"/>
      <c r="P403" s="222">
        <f>SUM(P404:P640)</f>
        <v>0</v>
      </c>
      <c r="Q403" s="221"/>
      <c r="R403" s="222">
        <f>SUM(R404:R640)</f>
        <v>685.12818818999995</v>
      </c>
      <c r="S403" s="221"/>
      <c r="T403" s="223">
        <f>SUM(T404:T640)</f>
        <v>0</v>
      </c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R403" s="224" t="s">
        <v>87</v>
      </c>
      <c r="AT403" s="225" t="s">
        <v>78</v>
      </c>
      <c r="AU403" s="225" t="s">
        <v>87</v>
      </c>
      <c r="AY403" s="224" t="s">
        <v>121</v>
      </c>
      <c r="BK403" s="226">
        <f>SUM(BK404:BK640)</f>
        <v>0</v>
      </c>
    </row>
    <row r="404" s="2" customFormat="1" ht="16.5" customHeight="1">
      <c r="A404" s="39"/>
      <c r="B404" s="40"/>
      <c r="C404" s="227" t="s">
        <v>426</v>
      </c>
      <c r="D404" s="227" t="s">
        <v>122</v>
      </c>
      <c r="E404" s="228" t="s">
        <v>427</v>
      </c>
      <c r="F404" s="229" t="s">
        <v>428</v>
      </c>
      <c r="G404" s="230" t="s">
        <v>174</v>
      </c>
      <c r="H404" s="231">
        <v>196.994</v>
      </c>
      <c r="I404" s="232"/>
      <c r="J404" s="233">
        <f>ROUND(I404*H404,2)</f>
        <v>0</v>
      </c>
      <c r="K404" s="229" t="s">
        <v>175</v>
      </c>
      <c r="L404" s="45"/>
      <c r="M404" s="234" t="s">
        <v>1</v>
      </c>
      <c r="N404" s="235" t="s">
        <v>44</v>
      </c>
      <c r="O404" s="92"/>
      <c r="P404" s="236">
        <f>O404*H404</f>
        <v>0</v>
      </c>
      <c r="Q404" s="236">
        <v>0</v>
      </c>
      <c r="R404" s="236">
        <f>Q404*H404</f>
        <v>0</v>
      </c>
      <c r="S404" s="236">
        <v>0</v>
      </c>
      <c r="T404" s="23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8" t="s">
        <v>135</v>
      </c>
      <c r="AT404" s="238" t="s">
        <v>122</v>
      </c>
      <c r="AU404" s="238" t="s">
        <v>89</v>
      </c>
      <c r="AY404" s="18" t="s">
        <v>121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8" t="s">
        <v>87</v>
      </c>
      <c r="BK404" s="239">
        <f>ROUND(I404*H404,2)</f>
        <v>0</v>
      </c>
      <c r="BL404" s="18" t="s">
        <v>135</v>
      </c>
      <c r="BM404" s="238" t="s">
        <v>429</v>
      </c>
    </row>
    <row r="405" s="14" customFormat="1">
      <c r="A405" s="14"/>
      <c r="B405" s="268"/>
      <c r="C405" s="269"/>
      <c r="D405" s="254" t="s">
        <v>179</v>
      </c>
      <c r="E405" s="270" t="s">
        <v>1</v>
      </c>
      <c r="F405" s="271" t="s">
        <v>430</v>
      </c>
      <c r="G405" s="269"/>
      <c r="H405" s="272">
        <v>196.994</v>
      </c>
      <c r="I405" s="273"/>
      <c r="J405" s="269"/>
      <c r="K405" s="269"/>
      <c r="L405" s="274"/>
      <c r="M405" s="275"/>
      <c r="N405" s="276"/>
      <c r="O405" s="276"/>
      <c r="P405" s="276"/>
      <c r="Q405" s="276"/>
      <c r="R405" s="276"/>
      <c r="S405" s="276"/>
      <c r="T405" s="27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8" t="s">
        <v>179</v>
      </c>
      <c r="AU405" s="278" t="s">
        <v>89</v>
      </c>
      <c r="AV405" s="14" t="s">
        <v>89</v>
      </c>
      <c r="AW405" s="14" t="s">
        <v>35</v>
      </c>
      <c r="AX405" s="14" t="s">
        <v>87</v>
      </c>
      <c r="AY405" s="278" t="s">
        <v>121</v>
      </c>
    </row>
    <row r="406" s="2" customFormat="1" ht="16.5" customHeight="1">
      <c r="A406" s="39"/>
      <c r="B406" s="40"/>
      <c r="C406" s="227" t="s">
        <v>431</v>
      </c>
      <c r="D406" s="227" t="s">
        <v>122</v>
      </c>
      <c r="E406" s="228" t="s">
        <v>432</v>
      </c>
      <c r="F406" s="229" t="s">
        <v>433</v>
      </c>
      <c r="G406" s="230" t="s">
        <v>174</v>
      </c>
      <c r="H406" s="231">
        <v>145.5</v>
      </c>
      <c r="I406" s="232"/>
      <c r="J406" s="233">
        <f>ROUND(I406*H406,2)</f>
        <v>0</v>
      </c>
      <c r="K406" s="229" t="s">
        <v>175</v>
      </c>
      <c r="L406" s="45"/>
      <c r="M406" s="234" t="s">
        <v>1</v>
      </c>
      <c r="N406" s="235" t="s">
        <v>44</v>
      </c>
      <c r="O406" s="92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135</v>
      </c>
      <c r="AT406" s="238" t="s">
        <v>122</v>
      </c>
      <c r="AU406" s="238" t="s">
        <v>89</v>
      </c>
      <c r="AY406" s="18" t="s">
        <v>121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87</v>
      </c>
      <c r="BK406" s="239">
        <f>ROUND(I406*H406,2)</f>
        <v>0</v>
      </c>
      <c r="BL406" s="18" t="s">
        <v>135</v>
      </c>
      <c r="BM406" s="238" t="s">
        <v>434</v>
      </c>
    </row>
    <row r="407" s="2" customFormat="1">
      <c r="A407" s="39"/>
      <c r="B407" s="40"/>
      <c r="C407" s="41"/>
      <c r="D407" s="254" t="s">
        <v>177</v>
      </c>
      <c r="E407" s="41"/>
      <c r="F407" s="255" t="s">
        <v>178</v>
      </c>
      <c r="G407" s="41"/>
      <c r="H407" s="41"/>
      <c r="I407" s="145"/>
      <c r="J407" s="41"/>
      <c r="K407" s="41"/>
      <c r="L407" s="45"/>
      <c r="M407" s="256"/>
      <c r="N407" s="257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177</v>
      </c>
      <c r="AU407" s="18" t="s">
        <v>89</v>
      </c>
    </row>
    <row r="408" s="14" customFormat="1">
      <c r="A408" s="14"/>
      <c r="B408" s="268"/>
      <c r="C408" s="269"/>
      <c r="D408" s="254" t="s">
        <v>179</v>
      </c>
      <c r="E408" s="270" t="s">
        <v>1</v>
      </c>
      <c r="F408" s="271" t="s">
        <v>435</v>
      </c>
      <c r="G408" s="269"/>
      <c r="H408" s="272">
        <v>59.5</v>
      </c>
      <c r="I408" s="273"/>
      <c r="J408" s="269"/>
      <c r="K408" s="269"/>
      <c r="L408" s="274"/>
      <c r="M408" s="275"/>
      <c r="N408" s="276"/>
      <c r="O408" s="276"/>
      <c r="P408" s="276"/>
      <c r="Q408" s="276"/>
      <c r="R408" s="276"/>
      <c r="S408" s="276"/>
      <c r="T408" s="27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8" t="s">
        <v>179</v>
      </c>
      <c r="AU408" s="278" t="s">
        <v>89</v>
      </c>
      <c r="AV408" s="14" t="s">
        <v>89</v>
      </c>
      <c r="AW408" s="14" t="s">
        <v>35</v>
      </c>
      <c r="AX408" s="14" t="s">
        <v>79</v>
      </c>
      <c r="AY408" s="278" t="s">
        <v>121</v>
      </c>
    </row>
    <row r="409" s="14" customFormat="1">
      <c r="A409" s="14"/>
      <c r="B409" s="268"/>
      <c r="C409" s="269"/>
      <c r="D409" s="254" t="s">
        <v>179</v>
      </c>
      <c r="E409" s="270" t="s">
        <v>1</v>
      </c>
      <c r="F409" s="271" t="s">
        <v>436</v>
      </c>
      <c r="G409" s="269"/>
      <c r="H409" s="272">
        <v>86</v>
      </c>
      <c r="I409" s="273"/>
      <c r="J409" s="269"/>
      <c r="K409" s="269"/>
      <c r="L409" s="274"/>
      <c r="M409" s="275"/>
      <c r="N409" s="276"/>
      <c r="O409" s="276"/>
      <c r="P409" s="276"/>
      <c r="Q409" s="276"/>
      <c r="R409" s="276"/>
      <c r="S409" s="276"/>
      <c r="T409" s="27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8" t="s">
        <v>179</v>
      </c>
      <c r="AU409" s="278" t="s">
        <v>89</v>
      </c>
      <c r="AV409" s="14" t="s">
        <v>89</v>
      </c>
      <c r="AW409" s="14" t="s">
        <v>35</v>
      </c>
      <c r="AX409" s="14" t="s">
        <v>79</v>
      </c>
      <c r="AY409" s="278" t="s">
        <v>121</v>
      </c>
    </row>
    <row r="410" s="15" customFormat="1">
      <c r="A410" s="15"/>
      <c r="B410" s="279"/>
      <c r="C410" s="280"/>
      <c r="D410" s="254" t="s">
        <v>179</v>
      </c>
      <c r="E410" s="281" t="s">
        <v>1</v>
      </c>
      <c r="F410" s="282" t="s">
        <v>183</v>
      </c>
      <c r="G410" s="280"/>
      <c r="H410" s="283">
        <v>145.5</v>
      </c>
      <c r="I410" s="284"/>
      <c r="J410" s="280"/>
      <c r="K410" s="280"/>
      <c r="L410" s="285"/>
      <c r="M410" s="286"/>
      <c r="N410" s="287"/>
      <c r="O410" s="287"/>
      <c r="P410" s="287"/>
      <c r="Q410" s="287"/>
      <c r="R410" s="287"/>
      <c r="S410" s="287"/>
      <c r="T410" s="28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9" t="s">
        <v>179</v>
      </c>
      <c r="AU410" s="289" t="s">
        <v>89</v>
      </c>
      <c r="AV410" s="15" t="s">
        <v>135</v>
      </c>
      <c r="AW410" s="15" t="s">
        <v>35</v>
      </c>
      <c r="AX410" s="15" t="s">
        <v>87</v>
      </c>
      <c r="AY410" s="289" t="s">
        <v>121</v>
      </c>
    </row>
    <row r="411" s="2" customFormat="1" ht="16.5" customHeight="1">
      <c r="A411" s="39"/>
      <c r="B411" s="40"/>
      <c r="C411" s="227" t="s">
        <v>437</v>
      </c>
      <c r="D411" s="227" t="s">
        <v>122</v>
      </c>
      <c r="E411" s="228" t="s">
        <v>438</v>
      </c>
      <c r="F411" s="229" t="s">
        <v>439</v>
      </c>
      <c r="G411" s="230" t="s">
        <v>174</v>
      </c>
      <c r="H411" s="231">
        <v>184</v>
      </c>
      <c r="I411" s="232"/>
      <c r="J411" s="233">
        <f>ROUND(I411*H411,2)</f>
        <v>0</v>
      </c>
      <c r="K411" s="229" t="s">
        <v>175</v>
      </c>
      <c r="L411" s="45"/>
      <c r="M411" s="234" t="s">
        <v>1</v>
      </c>
      <c r="N411" s="235" t="s">
        <v>44</v>
      </c>
      <c r="O411" s="92"/>
      <c r="P411" s="236">
        <f>O411*H411</f>
        <v>0</v>
      </c>
      <c r="Q411" s="236">
        <v>0</v>
      </c>
      <c r="R411" s="236">
        <f>Q411*H411</f>
        <v>0</v>
      </c>
      <c r="S411" s="236">
        <v>0</v>
      </c>
      <c r="T411" s="23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8" t="s">
        <v>135</v>
      </c>
      <c r="AT411" s="238" t="s">
        <v>122</v>
      </c>
      <c r="AU411" s="238" t="s">
        <v>89</v>
      </c>
      <c r="AY411" s="18" t="s">
        <v>121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8" t="s">
        <v>87</v>
      </c>
      <c r="BK411" s="239">
        <f>ROUND(I411*H411,2)</f>
        <v>0</v>
      </c>
      <c r="BL411" s="18" t="s">
        <v>135</v>
      </c>
      <c r="BM411" s="238" t="s">
        <v>440</v>
      </c>
    </row>
    <row r="412" s="2" customFormat="1">
      <c r="A412" s="39"/>
      <c r="B412" s="40"/>
      <c r="C412" s="41"/>
      <c r="D412" s="254" t="s">
        <v>177</v>
      </c>
      <c r="E412" s="41"/>
      <c r="F412" s="255" t="s">
        <v>178</v>
      </c>
      <c r="G412" s="41"/>
      <c r="H412" s="41"/>
      <c r="I412" s="145"/>
      <c r="J412" s="41"/>
      <c r="K412" s="41"/>
      <c r="L412" s="45"/>
      <c r="M412" s="256"/>
      <c r="N412" s="257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177</v>
      </c>
      <c r="AU412" s="18" t="s">
        <v>89</v>
      </c>
    </row>
    <row r="413" s="14" customFormat="1">
      <c r="A413" s="14"/>
      <c r="B413" s="268"/>
      <c r="C413" s="269"/>
      <c r="D413" s="254" t="s">
        <v>179</v>
      </c>
      <c r="E413" s="270" t="s">
        <v>1</v>
      </c>
      <c r="F413" s="271" t="s">
        <v>441</v>
      </c>
      <c r="G413" s="269"/>
      <c r="H413" s="272">
        <v>38.5</v>
      </c>
      <c r="I413" s="273"/>
      <c r="J413" s="269"/>
      <c r="K413" s="269"/>
      <c r="L413" s="274"/>
      <c r="M413" s="275"/>
      <c r="N413" s="276"/>
      <c r="O413" s="276"/>
      <c r="P413" s="276"/>
      <c r="Q413" s="276"/>
      <c r="R413" s="276"/>
      <c r="S413" s="276"/>
      <c r="T413" s="27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8" t="s">
        <v>179</v>
      </c>
      <c r="AU413" s="278" t="s">
        <v>89</v>
      </c>
      <c r="AV413" s="14" t="s">
        <v>89</v>
      </c>
      <c r="AW413" s="14" t="s">
        <v>35</v>
      </c>
      <c r="AX413" s="14" t="s">
        <v>79</v>
      </c>
      <c r="AY413" s="278" t="s">
        <v>121</v>
      </c>
    </row>
    <row r="414" s="14" customFormat="1">
      <c r="A414" s="14"/>
      <c r="B414" s="268"/>
      <c r="C414" s="269"/>
      <c r="D414" s="254" t="s">
        <v>179</v>
      </c>
      <c r="E414" s="270" t="s">
        <v>1</v>
      </c>
      <c r="F414" s="271" t="s">
        <v>442</v>
      </c>
      <c r="G414" s="269"/>
      <c r="H414" s="272">
        <v>145.5</v>
      </c>
      <c r="I414" s="273"/>
      <c r="J414" s="269"/>
      <c r="K414" s="269"/>
      <c r="L414" s="274"/>
      <c r="M414" s="275"/>
      <c r="N414" s="276"/>
      <c r="O414" s="276"/>
      <c r="P414" s="276"/>
      <c r="Q414" s="276"/>
      <c r="R414" s="276"/>
      <c r="S414" s="276"/>
      <c r="T414" s="27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8" t="s">
        <v>179</v>
      </c>
      <c r="AU414" s="278" t="s">
        <v>89</v>
      </c>
      <c r="AV414" s="14" t="s">
        <v>89</v>
      </c>
      <c r="AW414" s="14" t="s">
        <v>35</v>
      </c>
      <c r="AX414" s="14" t="s">
        <v>79</v>
      </c>
      <c r="AY414" s="278" t="s">
        <v>121</v>
      </c>
    </row>
    <row r="415" s="15" customFormat="1">
      <c r="A415" s="15"/>
      <c r="B415" s="279"/>
      <c r="C415" s="280"/>
      <c r="D415" s="254" t="s">
        <v>179</v>
      </c>
      <c r="E415" s="281" t="s">
        <v>1</v>
      </c>
      <c r="F415" s="282" t="s">
        <v>183</v>
      </c>
      <c r="G415" s="280"/>
      <c r="H415" s="283">
        <v>184</v>
      </c>
      <c r="I415" s="284"/>
      <c r="J415" s="280"/>
      <c r="K415" s="280"/>
      <c r="L415" s="285"/>
      <c r="M415" s="286"/>
      <c r="N415" s="287"/>
      <c r="O415" s="287"/>
      <c r="P415" s="287"/>
      <c r="Q415" s="287"/>
      <c r="R415" s="287"/>
      <c r="S415" s="287"/>
      <c r="T415" s="288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89" t="s">
        <v>179</v>
      </c>
      <c r="AU415" s="289" t="s">
        <v>89</v>
      </c>
      <c r="AV415" s="15" t="s">
        <v>135</v>
      </c>
      <c r="AW415" s="15" t="s">
        <v>35</v>
      </c>
      <c r="AX415" s="15" t="s">
        <v>87</v>
      </c>
      <c r="AY415" s="289" t="s">
        <v>121</v>
      </c>
    </row>
    <row r="416" s="2" customFormat="1" ht="16.5" customHeight="1">
      <c r="A416" s="39"/>
      <c r="B416" s="40"/>
      <c r="C416" s="227" t="s">
        <v>443</v>
      </c>
      <c r="D416" s="227" t="s">
        <v>122</v>
      </c>
      <c r="E416" s="228" t="s">
        <v>444</v>
      </c>
      <c r="F416" s="229" t="s">
        <v>445</v>
      </c>
      <c r="G416" s="230" t="s">
        <v>174</v>
      </c>
      <c r="H416" s="231">
        <v>179.09299999999999</v>
      </c>
      <c r="I416" s="232"/>
      <c r="J416" s="233">
        <f>ROUND(I416*H416,2)</f>
        <v>0</v>
      </c>
      <c r="K416" s="229" t="s">
        <v>175</v>
      </c>
      <c r="L416" s="45"/>
      <c r="M416" s="234" t="s">
        <v>1</v>
      </c>
      <c r="N416" s="235" t="s">
        <v>44</v>
      </c>
      <c r="O416" s="92"/>
      <c r="P416" s="236">
        <f>O416*H416</f>
        <v>0</v>
      </c>
      <c r="Q416" s="236">
        <v>0</v>
      </c>
      <c r="R416" s="236">
        <f>Q416*H416</f>
        <v>0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135</v>
      </c>
      <c r="AT416" s="238" t="s">
        <v>122</v>
      </c>
      <c r="AU416" s="238" t="s">
        <v>89</v>
      </c>
      <c r="AY416" s="18" t="s">
        <v>121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87</v>
      </c>
      <c r="BK416" s="239">
        <f>ROUND(I416*H416,2)</f>
        <v>0</v>
      </c>
      <c r="BL416" s="18" t="s">
        <v>135</v>
      </c>
      <c r="BM416" s="238" t="s">
        <v>446</v>
      </c>
    </row>
    <row r="417" s="2" customFormat="1">
      <c r="A417" s="39"/>
      <c r="B417" s="40"/>
      <c r="C417" s="41"/>
      <c r="D417" s="254" t="s">
        <v>177</v>
      </c>
      <c r="E417" s="41"/>
      <c r="F417" s="255" t="s">
        <v>178</v>
      </c>
      <c r="G417" s="41"/>
      <c r="H417" s="41"/>
      <c r="I417" s="145"/>
      <c r="J417" s="41"/>
      <c r="K417" s="41"/>
      <c r="L417" s="45"/>
      <c r="M417" s="256"/>
      <c r="N417" s="257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177</v>
      </c>
      <c r="AU417" s="18" t="s">
        <v>89</v>
      </c>
    </row>
    <row r="418" s="13" customFormat="1">
      <c r="A418" s="13"/>
      <c r="B418" s="258"/>
      <c r="C418" s="259"/>
      <c r="D418" s="254" t="s">
        <v>179</v>
      </c>
      <c r="E418" s="260" t="s">
        <v>1</v>
      </c>
      <c r="F418" s="261" t="s">
        <v>447</v>
      </c>
      <c r="G418" s="259"/>
      <c r="H418" s="260" t="s">
        <v>1</v>
      </c>
      <c r="I418" s="262"/>
      <c r="J418" s="259"/>
      <c r="K418" s="259"/>
      <c r="L418" s="263"/>
      <c r="M418" s="264"/>
      <c r="N418" s="265"/>
      <c r="O418" s="265"/>
      <c r="P418" s="265"/>
      <c r="Q418" s="265"/>
      <c r="R418" s="265"/>
      <c r="S418" s="265"/>
      <c r="T418" s="26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7" t="s">
        <v>179</v>
      </c>
      <c r="AU418" s="267" t="s">
        <v>89</v>
      </c>
      <c r="AV418" s="13" t="s">
        <v>87</v>
      </c>
      <c r="AW418" s="13" t="s">
        <v>35</v>
      </c>
      <c r="AX418" s="13" t="s">
        <v>79</v>
      </c>
      <c r="AY418" s="267" t="s">
        <v>121</v>
      </c>
    </row>
    <row r="419" s="14" customFormat="1">
      <c r="A419" s="14"/>
      <c r="B419" s="268"/>
      <c r="C419" s="269"/>
      <c r="D419" s="254" t="s">
        <v>179</v>
      </c>
      <c r="E419" s="270" t="s">
        <v>1</v>
      </c>
      <c r="F419" s="271" t="s">
        <v>448</v>
      </c>
      <c r="G419" s="269"/>
      <c r="H419" s="272">
        <v>17.289999999999999</v>
      </c>
      <c r="I419" s="273"/>
      <c r="J419" s="269"/>
      <c r="K419" s="269"/>
      <c r="L419" s="274"/>
      <c r="M419" s="275"/>
      <c r="N419" s="276"/>
      <c r="O419" s="276"/>
      <c r="P419" s="276"/>
      <c r="Q419" s="276"/>
      <c r="R419" s="276"/>
      <c r="S419" s="276"/>
      <c r="T419" s="27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8" t="s">
        <v>179</v>
      </c>
      <c r="AU419" s="278" t="s">
        <v>89</v>
      </c>
      <c r="AV419" s="14" t="s">
        <v>89</v>
      </c>
      <c r="AW419" s="14" t="s">
        <v>35</v>
      </c>
      <c r="AX419" s="14" t="s">
        <v>79</v>
      </c>
      <c r="AY419" s="278" t="s">
        <v>121</v>
      </c>
    </row>
    <row r="420" s="14" customFormat="1">
      <c r="A420" s="14"/>
      <c r="B420" s="268"/>
      <c r="C420" s="269"/>
      <c r="D420" s="254" t="s">
        <v>179</v>
      </c>
      <c r="E420" s="270" t="s">
        <v>1</v>
      </c>
      <c r="F420" s="271" t="s">
        <v>449</v>
      </c>
      <c r="G420" s="269"/>
      <c r="H420" s="272">
        <v>5.8799999999999999</v>
      </c>
      <c r="I420" s="273"/>
      <c r="J420" s="269"/>
      <c r="K420" s="269"/>
      <c r="L420" s="274"/>
      <c r="M420" s="275"/>
      <c r="N420" s="276"/>
      <c r="O420" s="276"/>
      <c r="P420" s="276"/>
      <c r="Q420" s="276"/>
      <c r="R420" s="276"/>
      <c r="S420" s="276"/>
      <c r="T420" s="27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8" t="s">
        <v>179</v>
      </c>
      <c r="AU420" s="278" t="s">
        <v>89</v>
      </c>
      <c r="AV420" s="14" t="s">
        <v>89</v>
      </c>
      <c r="AW420" s="14" t="s">
        <v>35</v>
      </c>
      <c r="AX420" s="14" t="s">
        <v>79</v>
      </c>
      <c r="AY420" s="278" t="s">
        <v>121</v>
      </c>
    </row>
    <row r="421" s="14" customFormat="1">
      <c r="A421" s="14"/>
      <c r="B421" s="268"/>
      <c r="C421" s="269"/>
      <c r="D421" s="254" t="s">
        <v>179</v>
      </c>
      <c r="E421" s="270" t="s">
        <v>1</v>
      </c>
      <c r="F421" s="271" t="s">
        <v>450</v>
      </c>
      <c r="G421" s="269"/>
      <c r="H421" s="272">
        <v>4.7300000000000004</v>
      </c>
      <c r="I421" s="273"/>
      <c r="J421" s="269"/>
      <c r="K421" s="269"/>
      <c r="L421" s="274"/>
      <c r="M421" s="275"/>
      <c r="N421" s="276"/>
      <c r="O421" s="276"/>
      <c r="P421" s="276"/>
      <c r="Q421" s="276"/>
      <c r="R421" s="276"/>
      <c r="S421" s="276"/>
      <c r="T421" s="27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8" t="s">
        <v>179</v>
      </c>
      <c r="AU421" s="278" t="s">
        <v>89</v>
      </c>
      <c r="AV421" s="14" t="s">
        <v>89</v>
      </c>
      <c r="AW421" s="14" t="s">
        <v>35</v>
      </c>
      <c r="AX421" s="14" t="s">
        <v>79</v>
      </c>
      <c r="AY421" s="278" t="s">
        <v>121</v>
      </c>
    </row>
    <row r="422" s="14" customFormat="1">
      <c r="A422" s="14"/>
      <c r="B422" s="268"/>
      <c r="C422" s="269"/>
      <c r="D422" s="254" t="s">
        <v>179</v>
      </c>
      <c r="E422" s="270" t="s">
        <v>1</v>
      </c>
      <c r="F422" s="271" t="s">
        <v>451</v>
      </c>
      <c r="G422" s="269"/>
      <c r="H422" s="272">
        <v>9.4499999999999993</v>
      </c>
      <c r="I422" s="273"/>
      <c r="J422" s="269"/>
      <c r="K422" s="269"/>
      <c r="L422" s="274"/>
      <c r="M422" s="275"/>
      <c r="N422" s="276"/>
      <c r="O422" s="276"/>
      <c r="P422" s="276"/>
      <c r="Q422" s="276"/>
      <c r="R422" s="276"/>
      <c r="S422" s="276"/>
      <c r="T422" s="27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8" t="s">
        <v>179</v>
      </c>
      <c r="AU422" s="278" t="s">
        <v>89</v>
      </c>
      <c r="AV422" s="14" t="s">
        <v>89</v>
      </c>
      <c r="AW422" s="14" t="s">
        <v>35</v>
      </c>
      <c r="AX422" s="14" t="s">
        <v>79</v>
      </c>
      <c r="AY422" s="278" t="s">
        <v>121</v>
      </c>
    </row>
    <row r="423" s="14" customFormat="1">
      <c r="A423" s="14"/>
      <c r="B423" s="268"/>
      <c r="C423" s="269"/>
      <c r="D423" s="254" t="s">
        <v>179</v>
      </c>
      <c r="E423" s="270" t="s">
        <v>1</v>
      </c>
      <c r="F423" s="271" t="s">
        <v>452</v>
      </c>
      <c r="G423" s="269"/>
      <c r="H423" s="272">
        <v>6.2699999999999996</v>
      </c>
      <c r="I423" s="273"/>
      <c r="J423" s="269"/>
      <c r="K423" s="269"/>
      <c r="L423" s="274"/>
      <c r="M423" s="275"/>
      <c r="N423" s="276"/>
      <c r="O423" s="276"/>
      <c r="P423" s="276"/>
      <c r="Q423" s="276"/>
      <c r="R423" s="276"/>
      <c r="S423" s="276"/>
      <c r="T423" s="27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8" t="s">
        <v>179</v>
      </c>
      <c r="AU423" s="278" t="s">
        <v>89</v>
      </c>
      <c r="AV423" s="14" t="s">
        <v>89</v>
      </c>
      <c r="AW423" s="14" t="s">
        <v>35</v>
      </c>
      <c r="AX423" s="14" t="s">
        <v>79</v>
      </c>
      <c r="AY423" s="278" t="s">
        <v>121</v>
      </c>
    </row>
    <row r="424" s="14" customFormat="1">
      <c r="A424" s="14"/>
      <c r="B424" s="268"/>
      <c r="C424" s="269"/>
      <c r="D424" s="254" t="s">
        <v>179</v>
      </c>
      <c r="E424" s="270" t="s">
        <v>1</v>
      </c>
      <c r="F424" s="271" t="s">
        <v>453</v>
      </c>
      <c r="G424" s="269"/>
      <c r="H424" s="272">
        <v>4.1399999999999997</v>
      </c>
      <c r="I424" s="273"/>
      <c r="J424" s="269"/>
      <c r="K424" s="269"/>
      <c r="L424" s="274"/>
      <c r="M424" s="275"/>
      <c r="N424" s="276"/>
      <c r="O424" s="276"/>
      <c r="P424" s="276"/>
      <c r="Q424" s="276"/>
      <c r="R424" s="276"/>
      <c r="S424" s="276"/>
      <c r="T424" s="27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8" t="s">
        <v>179</v>
      </c>
      <c r="AU424" s="278" t="s">
        <v>89</v>
      </c>
      <c r="AV424" s="14" t="s">
        <v>89</v>
      </c>
      <c r="AW424" s="14" t="s">
        <v>35</v>
      </c>
      <c r="AX424" s="14" t="s">
        <v>79</v>
      </c>
      <c r="AY424" s="278" t="s">
        <v>121</v>
      </c>
    </row>
    <row r="425" s="14" customFormat="1">
      <c r="A425" s="14"/>
      <c r="B425" s="268"/>
      <c r="C425" s="269"/>
      <c r="D425" s="254" t="s">
        <v>179</v>
      </c>
      <c r="E425" s="270" t="s">
        <v>1</v>
      </c>
      <c r="F425" s="271" t="s">
        <v>454</v>
      </c>
      <c r="G425" s="269"/>
      <c r="H425" s="272">
        <v>10.24</v>
      </c>
      <c r="I425" s="273"/>
      <c r="J425" s="269"/>
      <c r="K425" s="269"/>
      <c r="L425" s="274"/>
      <c r="M425" s="275"/>
      <c r="N425" s="276"/>
      <c r="O425" s="276"/>
      <c r="P425" s="276"/>
      <c r="Q425" s="276"/>
      <c r="R425" s="276"/>
      <c r="S425" s="276"/>
      <c r="T425" s="27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8" t="s">
        <v>179</v>
      </c>
      <c r="AU425" s="278" t="s">
        <v>89</v>
      </c>
      <c r="AV425" s="14" t="s">
        <v>89</v>
      </c>
      <c r="AW425" s="14" t="s">
        <v>35</v>
      </c>
      <c r="AX425" s="14" t="s">
        <v>79</v>
      </c>
      <c r="AY425" s="278" t="s">
        <v>121</v>
      </c>
    </row>
    <row r="426" s="14" customFormat="1">
      <c r="A426" s="14"/>
      <c r="B426" s="268"/>
      <c r="C426" s="269"/>
      <c r="D426" s="254" t="s">
        <v>179</v>
      </c>
      <c r="E426" s="270" t="s">
        <v>1</v>
      </c>
      <c r="F426" s="271" t="s">
        <v>455</v>
      </c>
      <c r="G426" s="269"/>
      <c r="H426" s="272">
        <v>12.560000000000001</v>
      </c>
      <c r="I426" s="273"/>
      <c r="J426" s="269"/>
      <c r="K426" s="269"/>
      <c r="L426" s="274"/>
      <c r="M426" s="275"/>
      <c r="N426" s="276"/>
      <c r="O426" s="276"/>
      <c r="P426" s="276"/>
      <c r="Q426" s="276"/>
      <c r="R426" s="276"/>
      <c r="S426" s="276"/>
      <c r="T426" s="27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8" t="s">
        <v>179</v>
      </c>
      <c r="AU426" s="278" t="s">
        <v>89</v>
      </c>
      <c r="AV426" s="14" t="s">
        <v>89</v>
      </c>
      <c r="AW426" s="14" t="s">
        <v>35</v>
      </c>
      <c r="AX426" s="14" t="s">
        <v>79</v>
      </c>
      <c r="AY426" s="278" t="s">
        <v>121</v>
      </c>
    </row>
    <row r="427" s="14" customFormat="1">
      <c r="A427" s="14"/>
      <c r="B427" s="268"/>
      <c r="C427" s="269"/>
      <c r="D427" s="254" t="s">
        <v>179</v>
      </c>
      <c r="E427" s="270" t="s">
        <v>1</v>
      </c>
      <c r="F427" s="271" t="s">
        <v>456</v>
      </c>
      <c r="G427" s="269"/>
      <c r="H427" s="272">
        <v>18.600000000000001</v>
      </c>
      <c r="I427" s="273"/>
      <c r="J427" s="269"/>
      <c r="K427" s="269"/>
      <c r="L427" s="274"/>
      <c r="M427" s="275"/>
      <c r="N427" s="276"/>
      <c r="O427" s="276"/>
      <c r="P427" s="276"/>
      <c r="Q427" s="276"/>
      <c r="R427" s="276"/>
      <c r="S427" s="276"/>
      <c r="T427" s="27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8" t="s">
        <v>179</v>
      </c>
      <c r="AU427" s="278" t="s">
        <v>89</v>
      </c>
      <c r="AV427" s="14" t="s">
        <v>89</v>
      </c>
      <c r="AW427" s="14" t="s">
        <v>35</v>
      </c>
      <c r="AX427" s="14" t="s">
        <v>79</v>
      </c>
      <c r="AY427" s="278" t="s">
        <v>121</v>
      </c>
    </row>
    <row r="428" s="14" customFormat="1">
      <c r="A428" s="14"/>
      <c r="B428" s="268"/>
      <c r="C428" s="269"/>
      <c r="D428" s="254" t="s">
        <v>179</v>
      </c>
      <c r="E428" s="270" t="s">
        <v>1</v>
      </c>
      <c r="F428" s="271" t="s">
        <v>457</v>
      </c>
      <c r="G428" s="269"/>
      <c r="H428" s="272">
        <v>10.119999999999999</v>
      </c>
      <c r="I428" s="273"/>
      <c r="J428" s="269"/>
      <c r="K428" s="269"/>
      <c r="L428" s="274"/>
      <c r="M428" s="275"/>
      <c r="N428" s="276"/>
      <c r="O428" s="276"/>
      <c r="P428" s="276"/>
      <c r="Q428" s="276"/>
      <c r="R428" s="276"/>
      <c r="S428" s="276"/>
      <c r="T428" s="27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78" t="s">
        <v>179</v>
      </c>
      <c r="AU428" s="278" t="s">
        <v>89</v>
      </c>
      <c r="AV428" s="14" t="s">
        <v>89</v>
      </c>
      <c r="AW428" s="14" t="s">
        <v>35</v>
      </c>
      <c r="AX428" s="14" t="s">
        <v>79</v>
      </c>
      <c r="AY428" s="278" t="s">
        <v>121</v>
      </c>
    </row>
    <row r="429" s="14" customFormat="1">
      <c r="A429" s="14"/>
      <c r="B429" s="268"/>
      <c r="C429" s="269"/>
      <c r="D429" s="254" t="s">
        <v>179</v>
      </c>
      <c r="E429" s="270" t="s">
        <v>1</v>
      </c>
      <c r="F429" s="271" t="s">
        <v>458</v>
      </c>
      <c r="G429" s="269"/>
      <c r="H429" s="272">
        <v>6.2400000000000002</v>
      </c>
      <c r="I429" s="273"/>
      <c r="J429" s="269"/>
      <c r="K429" s="269"/>
      <c r="L429" s="274"/>
      <c r="M429" s="275"/>
      <c r="N429" s="276"/>
      <c r="O429" s="276"/>
      <c r="P429" s="276"/>
      <c r="Q429" s="276"/>
      <c r="R429" s="276"/>
      <c r="S429" s="276"/>
      <c r="T429" s="27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8" t="s">
        <v>179</v>
      </c>
      <c r="AU429" s="278" t="s">
        <v>89</v>
      </c>
      <c r="AV429" s="14" t="s">
        <v>89</v>
      </c>
      <c r="AW429" s="14" t="s">
        <v>35</v>
      </c>
      <c r="AX429" s="14" t="s">
        <v>79</v>
      </c>
      <c r="AY429" s="278" t="s">
        <v>121</v>
      </c>
    </row>
    <row r="430" s="14" customFormat="1">
      <c r="A430" s="14"/>
      <c r="B430" s="268"/>
      <c r="C430" s="269"/>
      <c r="D430" s="254" t="s">
        <v>179</v>
      </c>
      <c r="E430" s="270" t="s">
        <v>1</v>
      </c>
      <c r="F430" s="271" t="s">
        <v>459</v>
      </c>
      <c r="G430" s="269"/>
      <c r="H430" s="272">
        <v>5.1150000000000002</v>
      </c>
      <c r="I430" s="273"/>
      <c r="J430" s="269"/>
      <c r="K430" s="269"/>
      <c r="L430" s="274"/>
      <c r="M430" s="275"/>
      <c r="N430" s="276"/>
      <c r="O430" s="276"/>
      <c r="P430" s="276"/>
      <c r="Q430" s="276"/>
      <c r="R430" s="276"/>
      <c r="S430" s="276"/>
      <c r="T430" s="27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8" t="s">
        <v>179</v>
      </c>
      <c r="AU430" s="278" t="s">
        <v>89</v>
      </c>
      <c r="AV430" s="14" t="s">
        <v>89</v>
      </c>
      <c r="AW430" s="14" t="s">
        <v>35</v>
      </c>
      <c r="AX430" s="14" t="s">
        <v>79</v>
      </c>
      <c r="AY430" s="278" t="s">
        <v>121</v>
      </c>
    </row>
    <row r="431" s="14" customFormat="1">
      <c r="A431" s="14"/>
      <c r="B431" s="268"/>
      <c r="C431" s="269"/>
      <c r="D431" s="254" t="s">
        <v>179</v>
      </c>
      <c r="E431" s="270" t="s">
        <v>1</v>
      </c>
      <c r="F431" s="271" t="s">
        <v>460</v>
      </c>
      <c r="G431" s="269"/>
      <c r="H431" s="272">
        <v>8.2279999999999998</v>
      </c>
      <c r="I431" s="273"/>
      <c r="J431" s="269"/>
      <c r="K431" s="269"/>
      <c r="L431" s="274"/>
      <c r="M431" s="275"/>
      <c r="N431" s="276"/>
      <c r="O431" s="276"/>
      <c r="P431" s="276"/>
      <c r="Q431" s="276"/>
      <c r="R431" s="276"/>
      <c r="S431" s="276"/>
      <c r="T431" s="27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8" t="s">
        <v>179</v>
      </c>
      <c r="AU431" s="278" t="s">
        <v>89</v>
      </c>
      <c r="AV431" s="14" t="s">
        <v>89</v>
      </c>
      <c r="AW431" s="14" t="s">
        <v>35</v>
      </c>
      <c r="AX431" s="14" t="s">
        <v>79</v>
      </c>
      <c r="AY431" s="278" t="s">
        <v>121</v>
      </c>
    </row>
    <row r="432" s="14" customFormat="1">
      <c r="A432" s="14"/>
      <c r="B432" s="268"/>
      <c r="C432" s="269"/>
      <c r="D432" s="254" t="s">
        <v>179</v>
      </c>
      <c r="E432" s="270" t="s">
        <v>1</v>
      </c>
      <c r="F432" s="271" t="s">
        <v>461</v>
      </c>
      <c r="G432" s="269"/>
      <c r="H432" s="272">
        <v>6.1050000000000004</v>
      </c>
      <c r="I432" s="273"/>
      <c r="J432" s="269"/>
      <c r="K432" s="269"/>
      <c r="L432" s="274"/>
      <c r="M432" s="275"/>
      <c r="N432" s="276"/>
      <c r="O432" s="276"/>
      <c r="P432" s="276"/>
      <c r="Q432" s="276"/>
      <c r="R432" s="276"/>
      <c r="S432" s="276"/>
      <c r="T432" s="27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78" t="s">
        <v>179</v>
      </c>
      <c r="AU432" s="278" t="s">
        <v>89</v>
      </c>
      <c r="AV432" s="14" t="s">
        <v>89</v>
      </c>
      <c r="AW432" s="14" t="s">
        <v>35</v>
      </c>
      <c r="AX432" s="14" t="s">
        <v>79</v>
      </c>
      <c r="AY432" s="278" t="s">
        <v>121</v>
      </c>
    </row>
    <row r="433" s="14" customFormat="1">
      <c r="A433" s="14"/>
      <c r="B433" s="268"/>
      <c r="C433" s="269"/>
      <c r="D433" s="254" t="s">
        <v>179</v>
      </c>
      <c r="E433" s="270" t="s">
        <v>1</v>
      </c>
      <c r="F433" s="271" t="s">
        <v>462</v>
      </c>
      <c r="G433" s="269"/>
      <c r="H433" s="272">
        <v>11.385</v>
      </c>
      <c r="I433" s="273"/>
      <c r="J433" s="269"/>
      <c r="K433" s="269"/>
      <c r="L433" s="274"/>
      <c r="M433" s="275"/>
      <c r="N433" s="276"/>
      <c r="O433" s="276"/>
      <c r="P433" s="276"/>
      <c r="Q433" s="276"/>
      <c r="R433" s="276"/>
      <c r="S433" s="276"/>
      <c r="T433" s="27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8" t="s">
        <v>179</v>
      </c>
      <c r="AU433" s="278" t="s">
        <v>89</v>
      </c>
      <c r="AV433" s="14" t="s">
        <v>89</v>
      </c>
      <c r="AW433" s="14" t="s">
        <v>35</v>
      </c>
      <c r="AX433" s="14" t="s">
        <v>79</v>
      </c>
      <c r="AY433" s="278" t="s">
        <v>121</v>
      </c>
    </row>
    <row r="434" s="13" customFormat="1">
      <c r="A434" s="13"/>
      <c r="B434" s="258"/>
      <c r="C434" s="259"/>
      <c r="D434" s="254" t="s">
        <v>179</v>
      </c>
      <c r="E434" s="260" t="s">
        <v>1</v>
      </c>
      <c r="F434" s="261" t="s">
        <v>463</v>
      </c>
      <c r="G434" s="259"/>
      <c r="H434" s="260" t="s">
        <v>1</v>
      </c>
      <c r="I434" s="262"/>
      <c r="J434" s="259"/>
      <c r="K434" s="259"/>
      <c r="L434" s="263"/>
      <c r="M434" s="264"/>
      <c r="N434" s="265"/>
      <c r="O434" s="265"/>
      <c r="P434" s="265"/>
      <c r="Q434" s="265"/>
      <c r="R434" s="265"/>
      <c r="S434" s="265"/>
      <c r="T434" s="26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7" t="s">
        <v>179</v>
      </c>
      <c r="AU434" s="267" t="s">
        <v>89</v>
      </c>
      <c r="AV434" s="13" t="s">
        <v>87</v>
      </c>
      <c r="AW434" s="13" t="s">
        <v>35</v>
      </c>
      <c r="AX434" s="13" t="s">
        <v>79</v>
      </c>
      <c r="AY434" s="267" t="s">
        <v>121</v>
      </c>
    </row>
    <row r="435" s="14" customFormat="1">
      <c r="A435" s="14"/>
      <c r="B435" s="268"/>
      <c r="C435" s="269"/>
      <c r="D435" s="254" t="s">
        <v>179</v>
      </c>
      <c r="E435" s="270" t="s">
        <v>1</v>
      </c>
      <c r="F435" s="271" t="s">
        <v>464</v>
      </c>
      <c r="G435" s="269"/>
      <c r="H435" s="272">
        <v>42.740000000000002</v>
      </c>
      <c r="I435" s="273"/>
      <c r="J435" s="269"/>
      <c r="K435" s="269"/>
      <c r="L435" s="274"/>
      <c r="M435" s="275"/>
      <c r="N435" s="276"/>
      <c r="O435" s="276"/>
      <c r="P435" s="276"/>
      <c r="Q435" s="276"/>
      <c r="R435" s="276"/>
      <c r="S435" s="276"/>
      <c r="T435" s="27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8" t="s">
        <v>179</v>
      </c>
      <c r="AU435" s="278" t="s">
        <v>89</v>
      </c>
      <c r="AV435" s="14" t="s">
        <v>89</v>
      </c>
      <c r="AW435" s="14" t="s">
        <v>35</v>
      </c>
      <c r="AX435" s="14" t="s">
        <v>79</v>
      </c>
      <c r="AY435" s="278" t="s">
        <v>121</v>
      </c>
    </row>
    <row r="436" s="15" customFormat="1">
      <c r="A436" s="15"/>
      <c r="B436" s="279"/>
      <c r="C436" s="280"/>
      <c r="D436" s="254" t="s">
        <v>179</v>
      </c>
      <c r="E436" s="281" t="s">
        <v>1</v>
      </c>
      <c r="F436" s="282" t="s">
        <v>183</v>
      </c>
      <c r="G436" s="280"/>
      <c r="H436" s="283">
        <v>179.09299999999999</v>
      </c>
      <c r="I436" s="284"/>
      <c r="J436" s="280"/>
      <c r="K436" s="280"/>
      <c r="L436" s="285"/>
      <c r="M436" s="286"/>
      <c r="N436" s="287"/>
      <c r="O436" s="287"/>
      <c r="P436" s="287"/>
      <c r="Q436" s="287"/>
      <c r="R436" s="287"/>
      <c r="S436" s="287"/>
      <c r="T436" s="28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89" t="s">
        <v>179</v>
      </c>
      <c r="AU436" s="289" t="s">
        <v>89</v>
      </c>
      <c r="AV436" s="15" t="s">
        <v>135</v>
      </c>
      <c r="AW436" s="15" t="s">
        <v>35</v>
      </c>
      <c r="AX436" s="15" t="s">
        <v>87</v>
      </c>
      <c r="AY436" s="289" t="s">
        <v>121</v>
      </c>
    </row>
    <row r="437" s="2" customFormat="1" ht="16.5" customHeight="1">
      <c r="A437" s="39"/>
      <c r="B437" s="40"/>
      <c r="C437" s="227" t="s">
        <v>465</v>
      </c>
      <c r="D437" s="227" t="s">
        <v>122</v>
      </c>
      <c r="E437" s="228" t="s">
        <v>466</v>
      </c>
      <c r="F437" s="229" t="s">
        <v>467</v>
      </c>
      <c r="G437" s="230" t="s">
        <v>174</v>
      </c>
      <c r="H437" s="231">
        <v>894.57399999999996</v>
      </c>
      <c r="I437" s="232"/>
      <c r="J437" s="233">
        <f>ROUND(I437*H437,2)</f>
        <v>0</v>
      </c>
      <c r="K437" s="229" t="s">
        <v>175</v>
      </c>
      <c r="L437" s="45"/>
      <c r="M437" s="234" t="s">
        <v>1</v>
      </c>
      <c r="N437" s="235" t="s">
        <v>44</v>
      </c>
      <c r="O437" s="92"/>
      <c r="P437" s="236">
        <f>O437*H437</f>
        <v>0</v>
      </c>
      <c r="Q437" s="236">
        <v>0.46000000000000002</v>
      </c>
      <c r="R437" s="236">
        <f>Q437*H437</f>
        <v>411.50403999999997</v>
      </c>
      <c r="S437" s="236">
        <v>0</v>
      </c>
      <c r="T437" s="23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8" t="s">
        <v>135</v>
      </c>
      <c r="AT437" s="238" t="s">
        <v>122</v>
      </c>
      <c r="AU437" s="238" t="s">
        <v>89</v>
      </c>
      <c r="AY437" s="18" t="s">
        <v>121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8" t="s">
        <v>87</v>
      </c>
      <c r="BK437" s="239">
        <f>ROUND(I437*H437,2)</f>
        <v>0</v>
      </c>
      <c r="BL437" s="18" t="s">
        <v>135</v>
      </c>
      <c r="BM437" s="238" t="s">
        <v>468</v>
      </c>
    </row>
    <row r="438" s="2" customFormat="1">
      <c r="A438" s="39"/>
      <c r="B438" s="40"/>
      <c r="C438" s="41"/>
      <c r="D438" s="254" t="s">
        <v>177</v>
      </c>
      <c r="E438" s="41"/>
      <c r="F438" s="255" t="s">
        <v>178</v>
      </c>
      <c r="G438" s="41"/>
      <c r="H438" s="41"/>
      <c r="I438" s="145"/>
      <c r="J438" s="41"/>
      <c r="K438" s="41"/>
      <c r="L438" s="45"/>
      <c r="M438" s="256"/>
      <c r="N438" s="257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177</v>
      </c>
      <c r="AU438" s="18" t="s">
        <v>89</v>
      </c>
    </row>
    <row r="439" s="13" customFormat="1">
      <c r="A439" s="13"/>
      <c r="B439" s="258"/>
      <c r="C439" s="259"/>
      <c r="D439" s="254" t="s">
        <v>179</v>
      </c>
      <c r="E439" s="260" t="s">
        <v>1</v>
      </c>
      <c r="F439" s="261" t="s">
        <v>469</v>
      </c>
      <c r="G439" s="259"/>
      <c r="H439" s="260" t="s">
        <v>1</v>
      </c>
      <c r="I439" s="262"/>
      <c r="J439" s="259"/>
      <c r="K439" s="259"/>
      <c r="L439" s="263"/>
      <c r="M439" s="264"/>
      <c r="N439" s="265"/>
      <c r="O439" s="265"/>
      <c r="P439" s="265"/>
      <c r="Q439" s="265"/>
      <c r="R439" s="265"/>
      <c r="S439" s="265"/>
      <c r="T439" s="26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7" t="s">
        <v>179</v>
      </c>
      <c r="AU439" s="267" t="s">
        <v>89</v>
      </c>
      <c r="AV439" s="13" t="s">
        <v>87</v>
      </c>
      <c r="AW439" s="13" t="s">
        <v>35</v>
      </c>
      <c r="AX439" s="13" t="s">
        <v>79</v>
      </c>
      <c r="AY439" s="267" t="s">
        <v>121</v>
      </c>
    </row>
    <row r="440" s="14" customFormat="1">
      <c r="A440" s="14"/>
      <c r="B440" s="268"/>
      <c r="C440" s="269"/>
      <c r="D440" s="254" t="s">
        <v>179</v>
      </c>
      <c r="E440" s="270" t="s">
        <v>1</v>
      </c>
      <c r="F440" s="271" t="s">
        <v>470</v>
      </c>
      <c r="G440" s="269"/>
      <c r="H440" s="272">
        <v>149.40000000000001</v>
      </c>
      <c r="I440" s="273"/>
      <c r="J440" s="269"/>
      <c r="K440" s="269"/>
      <c r="L440" s="274"/>
      <c r="M440" s="275"/>
      <c r="N440" s="276"/>
      <c r="O440" s="276"/>
      <c r="P440" s="276"/>
      <c r="Q440" s="276"/>
      <c r="R440" s="276"/>
      <c r="S440" s="276"/>
      <c r="T440" s="27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8" t="s">
        <v>179</v>
      </c>
      <c r="AU440" s="278" t="s">
        <v>89</v>
      </c>
      <c r="AV440" s="14" t="s">
        <v>89</v>
      </c>
      <c r="AW440" s="14" t="s">
        <v>35</v>
      </c>
      <c r="AX440" s="14" t="s">
        <v>79</v>
      </c>
      <c r="AY440" s="278" t="s">
        <v>121</v>
      </c>
    </row>
    <row r="441" s="14" customFormat="1">
      <c r="A441" s="14"/>
      <c r="B441" s="268"/>
      <c r="C441" s="269"/>
      <c r="D441" s="254" t="s">
        <v>179</v>
      </c>
      <c r="E441" s="270" t="s">
        <v>1</v>
      </c>
      <c r="F441" s="271" t="s">
        <v>471</v>
      </c>
      <c r="G441" s="269"/>
      <c r="H441" s="272">
        <v>19.949999999999999</v>
      </c>
      <c r="I441" s="273"/>
      <c r="J441" s="269"/>
      <c r="K441" s="269"/>
      <c r="L441" s="274"/>
      <c r="M441" s="275"/>
      <c r="N441" s="276"/>
      <c r="O441" s="276"/>
      <c r="P441" s="276"/>
      <c r="Q441" s="276"/>
      <c r="R441" s="276"/>
      <c r="S441" s="276"/>
      <c r="T441" s="27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8" t="s">
        <v>179</v>
      </c>
      <c r="AU441" s="278" t="s">
        <v>89</v>
      </c>
      <c r="AV441" s="14" t="s">
        <v>89</v>
      </c>
      <c r="AW441" s="14" t="s">
        <v>35</v>
      </c>
      <c r="AX441" s="14" t="s">
        <v>79</v>
      </c>
      <c r="AY441" s="278" t="s">
        <v>121</v>
      </c>
    </row>
    <row r="442" s="14" customFormat="1">
      <c r="A442" s="14"/>
      <c r="B442" s="268"/>
      <c r="C442" s="269"/>
      <c r="D442" s="254" t="s">
        <v>179</v>
      </c>
      <c r="E442" s="270" t="s">
        <v>1</v>
      </c>
      <c r="F442" s="271" t="s">
        <v>472</v>
      </c>
      <c r="G442" s="269"/>
      <c r="H442" s="272">
        <v>2.3999999999999999</v>
      </c>
      <c r="I442" s="273"/>
      <c r="J442" s="269"/>
      <c r="K442" s="269"/>
      <c r="L442" s="274"/>
      <c r="M442" s="275"/>
      <c r="N442" s="276"/>
      <c r="O442" s="276"/>
      <c r="P442" s="276"/>
      <c r="Q442" s="276"/>
      <c r="R442" s="276"/>
      <c r="S442" s="276"/>
      <c r="T442" s="27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8" t="s">
        <v>179</v>
      </c>
      <c r="AU442" s="278" t="s">
        <v>89</v>
      </c>
      <c r="AV442" s="14" t="s">
        <v>89</v>
      </c>
      <c r="AW442" s="14" t="s">
        <v>35</v>
      </c>
      <c r="AX442" s="14" t="s">
        <v>79</v>
      </c>
      <c r="AY442" s="278" t="s">
        <v>121</v>
      </c>
    </row>
    <row r="443" s="14" customFormat="1">
      <c r="A443" s="14"/>
      <c r="B443" s="268"/>
      <c r="C443" s="269"/>
      <c r="D443" s="254" t="s">
        <v>179</v>
      </c>
      <c r="E443" s="270" t="s">
        <v>1</v>
      </c>
      <c r="F443" s="271" t="s">
        <v>473</v>
      </c>
      <c r="G443" s="269"/>
      <c r="H443" s="272">
        <v>6.9699999999999998</v>
      </c>
      <c r="I443" s="273"/>
      <c r="J443" s="269"/>
      <c r="K443" s="269"/>
      <c r="L443" s="274"/>
      <c r="M443" s="275"/>
      <c r="N443" s="276"/>
      <c r="O443" s="276"/>
      <c r="P443" s="276"/>
      <c r="Q443" s="276"/>
      <c r="R443" s="276"/>
      <c r="S443" s="276"/>
      <c r="T443" s="27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8" t="s">
        <v>179</v>
      </c>
      <c r="AU443" s="278" t="s">
        <v>89</v>
      </c>
      <c r="AV443" s="14" t="s">
        <v>89</v>
      </c>
      <c r="AW443" s="14" t="s">
        <v>35</v>
      </c>
      <c r="AX443" s="14" t="s">
        <v>79</v>
      </c>
      <c r="AY443" s="278" t="s">
        <v>121</v>
      </c>
    </row>
    <row r="444" s="14" customFormat="1">
      <c r="A444" s="14"/>
      <c r="B444" s="268"/>
      <c r="C444" s="269"/>
      <c r="D444" s="254" t="s">
        <v>179</v>
      </c>
      <c r="E444" s="270" t="s">
        <v>1</v>
      </c>
      <c r="F444" s="271" t="s">
        <v>474</v>
      </c>
      <c r="G444" s="269"/>
      <c r="H444" s="272">
        <v>69.349999999999994</v>
      </c>
      <c r="I444" s="273"/>
      <c r="J444" s="269"/>
      <c r="K444" s="269"/>
      <c r="L444" s="274"/>
      <c r="M444" s="275"/>
      <c r="N444" s="276"/>
      <c r="O444" s="276"/>
      <c r="P444" s="276"/>
      <c r="Q444" s="276"/>
      <c r="R444" s="276"/>
      <c r="S444" s="276"/>
      <c r="T444" s="27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8" t="s">
        <v>179</v>
      </c>
      <c r="AU444" s="278" t="s">
        <v>89</v>
      </c>
      <c r="AV444" s="14" t="s">
        <v>89</v>
      </c>
      <c r="AW444" s="14" t="s">
        <v>35</v>
      </c>
      <c r="AX444" s="14" t="s">
        <v>79</v>
      </c>
      <c r="AY444" s="278" t="s">
        <v>121</v>
      </c>
    </row>
    <row r="445" s="13" customFormat="1">
      <c r="A445" s="13"/>
      <c r="B445" s="258"/>
      <c r="C445" s="259"/>
      <c r="D445" s="254" t="s">
        <v>179</v>
      </c>
      <c r="E445" s="260" t="s">
        <v>1</v>
      </c>
      <c r="F445" s="261" t="s">
        <v>475</v>
      </c>
      <c r="G445" s="259"/>
      <c r="H445" s="260" t="s">
        <v>1</v>
      </c>
      <c r="I445" s="262"/>
      <c r="J445" s="259"/>
      <c r="K445" s="259"/>
      <c r="L445" s="263"/>
      <c r="M445" s="264"/>
      <c r="N445" s="265"/>
      <c r="O445" s="265"/>
      <c r="P445" s="265"/>
      <c r="Q445" s="265"/>
      <c r="R445" s="265"/>
      <c r="S445" s="265"/>
      <c r="T445" s="26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7" t="s">
        <v>179</v>
      </c>
      <c r="AU445" s="267" t="s">
        <v>89</v>
      </c>
      <c r="AV445" s="13" t="s">
        <v>87</v>
      </c>
      <c r="AW445" s="13" t="s">
        <v>35</v>
      </c>
      <c r="AX445" s="13" t="s">
        <v>79</v>
      </c>
      <c r="AY445" s="267" t="s">
        <v>121</v>
      </c>
    </row>
    <row r="446" s="14" customFormat="1">
      <c r="A446" s="14"/>
      <c r="B446" s="268"/>
      <c r="C446" s="269"/>
      <c r="D446" s="254" t="s">
        <v>179</v>
      </c>
      <c r="E446" s="270" t="s">
        <v>1</v>
      </c>
      <c r="F446" s="271" t="s">
        <v>476</v>
      </c>
      <c r="G446" s="269"/>
      <c r="H446" s="272">
        <v>18.059999999999999</v>
      </c>
      <c r="I446" s="273"/>
      <c r="J446" s="269"/>
      <c r="K446" s="269"/>
      <c r="L446" s="274"/>
      <c r="M446" s="275"/>
      <c r="N446" s="276"/>
      <c r="O446" s="276"/>
      <c r="P446" s="276"/>
      <c r="Q446" s="276"/>
      <c r="R446" s="276"/>
      <c r="S446" s="276"/>
      <c r="T446" s="27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8" t="s">
        <v>179</v>
      </c>
      <c r="AU446" s="278" t="s">
        <v>89</v>
      </c>
      <c r="AV446" s="14" t="s">
        <v>89</v>
      </c>
      <c r="AW446" s="14" t="s">
        <v>35</v>
      </c>
      <c r="AX446" s="14" t="s">
        <v>79</v>
      </c>
      <c r="AY446" s="278" t="s">
        <v>121</v>
      </c>
    </row>
    <row r="447" s="14" customFormat="1">
      <c r="A447" s="14"/>
      <c r="B447" s="268"/>
      <c r="C447" s="269"/>
      <c r="D447" s="254" t="s">
        <v>179</v>
      </c>
      <c r="E447" s="270" t="s">
        <v>1</v>
      </c>
      <c r="F447" s="271" t="s">
        <v>477</v>
      </c>
      <c r="G447" s="269"/>
      <c r="H447" s="272">
        <v>1.9199999999999999</v>
      </c>
      <c r="I447" s="273"/>
      <c r="J447" s="269"/>
      <c r="K447" s="269"/>
      <c r="L447" s="274"/>
      <c r="M447" s="275"/>
      <c r="N447" s="276"/>
      <c r="O447" s="276"/>
      <c r="P447" s="276"/>
      <c r="Q447" s="276"/>
      <c r="R447" s="276"/>
      <c r="S447" s="276"/>
      <c r="T447" s="27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8" t="s">
        <v>179</v>
      </c>
      <c r="AU447" s="278" t="s">
        <v>89</v>
      </c>
      <c r="AV447" s="14" t="s">
        <v>89</v>
      </c>
      <c r="AW447" s="14" t="s">
        <v>35</v>
      </c>
      <c r="AX447" s="14" t="s">
        <v>79</v>
      </c>
      <c r="AY447" s="278" t="s">
        <v>121</v>
      </c>
    </row>
    <row r="448" s="13" customFormat="1">
      <c r="A448" s="13"/>
      <c r="B448" s="258"/>
      <c r="C448" s="259"/>
      <c r="D448" s="254" t="s">
        <v>179</v>
      </c>
      <c r="E448" s="260" t="s">
        <v>1</v>
      </c>
      <c r="F448" s="261" t="s">
        <v>478</v>
      </c>
      <c r="G448" s="259"/>
      <c r="H448" s="260" t="s">
        <v>1</v>
      </c>
      <c r="I448" s="262"/>
      <c r="J448" s="259"/>
      <c r="K448" s="259"/>
      <c r="L448" s="263"/>
      <c r="M448" s="264"/>
      <c r="N448" s="265"/>
      <c r="O448" s="265"/>
      <c r="P448" s="265"/>
      <c r="Q448" s="265"/>
      <c r="R448" s="265"/>
      <c r="S448" s="265"/>
      <c r="T448" s="26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7" t="s">
        <v>179</v>
      </c>
      <c r="AU448" s="267" t="s">
        <v>89</v>
      </c>
      <c r="AV448" s="13" t="s">
        <v>87</v>
      </c>
      <c r="AW448" s="13" t="s">
        <v>35</v>
      </c>
      <c r="AX448" s="13" t="s">
        <v>79</v>
      </c>
      <c r="AY448" s="267" t="s">
        <v>121</v>
      </c>
    </row>
    <row r="449" s="14" customFormat="1">
      <c r="A449" s="14"/>
      <c r="B449" s="268"/>
      <c r="C449" s="269"/>
      <c r="D449" s="254" t="s">
        <v>179</v>
      </c>
      <c r="E449" s="270" t="s">
        <v>1</v>
      </c>
      <c r="F449" s="271" t="s">
        <v>479</v>
      </c>
      <c r="G449" s="269"/>
      <c r="H449" s="272">
        <v>13.113</v>
      </c>
      <c r="I449" s="273"/>
      <c r="J449" s="269"/>
      <c r="K449" s="269"/>
      <c r="L449" s="274"/>
      <c r="M449" s="275"/>
      <c r="N449" s="276"/>
      <c r="O449" s="276"/>
      <c r="P449" s="276"/>
      <c r="Q449" s="276"/>
      <c r="R449" s="276"/>
      <c r="S449" s="276"/>
      <c r="T449" s="27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8" t="s">
        <v>179</v>
      </c>
      <c r="AU449" s="278" t="s">
        <v>89</v>
      </c>
      <c r="AV449" s="14" t="s">
        <v>89</v>
      </c>
      <c r="AW449" s="14" t="s">
        <v>35</v>
      </c>
      <c r="AX449" s="14" t="s">
        <v>79</v>
      </c>
      <c r="AY449" s="278" t="s">
        <v>121</v>
      </c>
    </row>
    <row r="450" s="16" customFormat="1">
      <c r="A450" s="16"/>
      <c r="B450" s="290"/>
      <c r="C450" s="291"/>
      <c r="D450" s="254" t="s">
        <v>179</v>
      </c>
      <c r="E450" s="292" t="s">
        <v>1</v>
      </c>
      <c r="F450" s="293" t="s">
        <v>210</v>
      </c>
      <c r="G450" s="291"/>
      <c r="H450" s="294">
        <v>281.16300000000001</v>
      </c>
      <c r="I450" s="295"/>
      <c r="J450" s="291"/>
      <c r="K450" s="291"/>
      <c r="L450" s="296"/>
      <c r="M450" s="297"/>
      <c r="N450" s="298"/>
      <c r="O450" s="298"/>
      <c r="P450" s="298"/>
      <c r="Q450" s="298"/>
      <c r="R450" s="298"/>
      <c r="S450" s="298"/>
      <c r="T450" s="299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300" t="s">
        <v>179</v>
      </c>
      <c r="AU450" s="300" t="s">
        <v>89</v>
      </c>
      <c r="AV450" s="16" t="s">
        <v>131</v>
      </c>
      <c r="AW450" s="16" t="s">
        <v>35</v>
      </c>
      <c r="AX450" s="16" t="s">
        <v>79</v>
      </c>
      <c r="AY450" s="300" t="s">
        <v>121</v>
      </c>
    </row>
    <row r="451" s="13" customFormat="1">
      <c r="A451" s="13"/>
      <c r="B451" s="258"/>
      <c r="C451" s="259"/>
      <c r="D451" s="254" t="s">
        <v>179</v>
      </c>
      <c r="E451" s="260" t="s">
        <v>1</v>
      </c>
      <c r="F451" s="261" t="s">
        <v>480</v>
      </c>
      <c r="G451" s="259"/>
      <c r="H451" s="260" t="s">
        <v>1</v>
      </c>
      <c r="I451" s="262"/>
      <c r="J451" s="259"/>
      <c r="K451" s="259"/>
      <c r="L451" s="263"/>
      <c r="M451" s="264"/>
      <c r="N451" s="265"/>
      <c r="O451" s="265"/>
      <c r="P451" s="265"/>
      <c r="Q451" s="265"/>
      <c r="R451" s="265"/>
      <c r="S451" s="265"/>
      <c r="T451" s="26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7" t="s">
        <v>179</v>
      </c>
      <c r="AU451" s="267" t="s">
        <v>89</v>
      </c>
      <c r="AV451" s="13" t="s">
        <v>87</v>
      </c>
      <c r="AW451" s="13" t="s">
        <v>35</v>
      </c>
      <c r="AX451" s="13" t="s">
        <v>79</v>
      </c>
      <c r="AY451" s="267" t="s">
        <v>121</v>
      </c>
    </row>
    <row r="452" s="14" customFormat="1">
      <c r="A452" s="14"/>
      <c r="B452" s="268"/>
      <c r="C452" s="269"/>
      <c r="D452" s="254" t="s">
        <v>179</v>
      </c>
      <c r="E452" s="270" t="s">
        <v>1</v>
      </c>
      <c r="F452" s="271" t="s">
        <v>481</v>
      </c>
      <c r="G452" s="269"/>
      <c r="H452" s="272">
        <v>43.609999999999999</v>
      </c>
      <c r="I452" s="273"/>
      <c r="J452" s="269"/>
      <c r="K452" s="269"/>
      <c r="L452" s="274"/>
      <c r="M452" s="275"/>
      <c r="N452" s="276"/>
      <c r="O452" s="276"/>
      <c r="P452" s="276"/>
      <c r="Q452" s="276"/>
      <c r="R452" s="276"/>
      <c r="S452" s="276"/>
      <c r="T452" s="27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8" t="s">
        <v>179</v>
      </c>
      <c r="AU452" s="278" t="s">
        <v>89</v>
      </c>
      <c r="AV452" s="14" t="s">
        <v>89</v>
      </c>
      <c r="AW452" s="14" t="s">
        <v>35</v>
      </c>
      <c r="AX452" s="14" t="s">
        <v>79</v>
      </c>
      <c r="AY452" s="278" t="s">
        <v>121</v>
      </c>
    </row>
    <row r="453" s="14" customFormat="1">
      <c r="A453" s="14"/>
      <c r="B453" s="268"/>
      <c r="C453" s="269"/>
      <c r="D453" s="254" t="s">
        <v>179</v>
      </c>
      <c r="E453" s="270" t="s">
        <v>1</v>
      </c>
      <c r="F453" s="271" t="s">
        <v>482</v>
      </c>
      <c r="G453" s="269"/>
      <c r="H453" s="272">
        <v>15.113</v>
      </c>
      <c r="I453" s="273"/>
      <c r="J453" s="269"/>
      <c r="K453" s="269"/>
      <c r="L453" s="274"/>
      <c r="M453" s="275"/>
      <c r="N453" s="276"/>
      <c r="O453" s="276"/>
      <c r="P453" s="276"/>
      <c r="Q453" s="276"/>
      <c r="R453" s="276"/>
      <c r="S453" s="276"/>
      <c r="T453" s="27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8" t="s">
        <v>179</v>
      </c>
      <c r="AU453" s="278" t="s">
        <v>89</v>
      </c>
      <c r="AV453" s="14" t="s">
        <v>89</v>
      </c>
      <c r="AW453" s="14" t="s">
        <v>35</v>
      </c>
      <c r="AX453" s="14" t="s">
        <v>79</v>
      </c>
      <c r="AY453" s="278" t="s">
        <v>121</v>
      </c>
    </row>
    <row r="454" s="14" customFormat="1">
      <c r="A454" s="14"/>
      <c r="B454" s="268"/>
      <c r="C454" s="269"/>
      <c r="D454" s="254" t="s">
        <v>179</v>
      </c>
      <c r="E454" s="270" t="s">
        <v>1</v>
      </c>
      <c r="F454" s="271" t="s">
        <v>483</v>
      </c>
      <c r="G454" s="269"/>
      <c r="H454" s="272">
        <v>18.460000000000001</v>
      </c>
      <c r="I454" s="273"/>
      <c r="J454" s="269"/>
      <c r="K454" s="269"/>
      <c r="L454" s="274"/>
      <c r="M454" s="275"/>
      <c r="N454" s="276"/>
      <c r="O454" s="276"/>
      <c r="P454" s="276"/>
      <c r="Q454" s="276"/>
      <c r="R454" s="276"/>
      <c r="S454" s="276"/>
      <c r="T454" s="27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8" t="s">
        <v>179</v>
      </c>
      <c r="AU454" s="278" t="s">
        <v>89</v>
      </c>
      <c r="AV454" s="14" t="s">
        <v>89</v>
      </c>
      <c r="AW454" s="14" t="s">
        <v>35</v>
      </c>
      <c r="AX454" s="14" t="s">
        <v>79</v>
      </c>
      <c r="AY454" s="278" t="s">
        <v>121</v>
      </c>
    </row>
    <row r="455" s="14" customFormat="1">
      <c r="A455" s="14"/>
      <c r="B455" s="268"/>
      <c r="C455" s="269"/>
      <c r="D455" s="254" t="s">
        <v>179</v>
      </c>
      <c r="E455" s="270" t="s">
        <v>1</v>
      </c>
      <c r="F455" s="271" t="s">
        <v>484</v>
      </c>
      <c r="G455" s="269"/>
      <c r="H455" s="272">
        <v>30.66</v>
      </c>
      <c r="I455" s="273"/>
      <c r="J455" s="269"/>
      <c r="K455" s="269"/>
      <c r="L455" s="274"/>
      <c r="M455" s="275"/>
      <c r="N455" s="276"/>
      <c r="O455" s="276"/>
      <c r="P455" s="276"/>
      <c r="Q455" s="276"/>
      <c r="R455" s="276"/>
      <c r="S455" s="276"/>
      <c r="T455" s="27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8" t="s">
        <v>179</v>
      </c>
      <c r="AU455" s="278" t="s">
        <v>89</v>
      </c>
      <c r="AV455" s="14" t="s">
        <v>89</v>
      </c>
      <c r="AW455" s="14" t="s">
        <v>35</v>
      </c>
      <c r="AX455" s="14" t="s">
        <v>79</v>
      </c>
      <c r="AY455" s="278" t="s">
        <v>121</v>
      </c>
    </row>
    <row r="456" s="14" customFormat="1">
      <c r="A456" s="14"/>
      <c r="B456" s="268"/>
      <c r="C456" s="269"/>
      <c r="D456" s="254" t="s">
        <v>179</v>
      </c>
      <c r="E456" s="270" t="s">
        <v>1</v>
      </c>
      <c r="F456" s="271" t="s">
        <v>485</v>
      </c>
      <c r="G456" s="269"/>
      <c r="H456" s="272">
        <v>44.369999999999997</v>
      </c>
      <c r="I456" s="273"/>
      <c r="J456" s="269"/>
      <c r="K456" s="269"/>
      <c r="L456" s="274"/>
      <c r="M456" s="275"/>
      <c r="N456" s="276"/>
      <c r="O456" s="276"/>
      <c r="P456" s="276"/>
      <c r="Q456" s="276"/>
      <c r="R456" s="276"/>
      <c r="S456" s="276"/>
      <c r="T456" s="27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8" t="s">
        <v>179</v>
      </c>
      <c r="AU456" s="278" t="s">
        <v>89</v>
      </c>
      <c r="AV456" s="14" t="s">
        <v>89</v>
      </c>
      <c r="AW456" s="14" t="s">
        <v>35</v>
      </c>
      <c r="AX456" s="14" t="s">
        <v>79</v>
      </c>
      <c r="AY456" s="278" t="s">
        <v>121</v>
      </c>
    </row>
    <row r="457" s="14" customFormat="1">
      <c r="A457" s="14"/>
      <c r="B457" s="268"/>
      <c r="C457" s="269"/>
      <c r="D457" s="254" t="s">
        <v>179</v>
      </c>
      <c r="E457" s="270" t="s">
        <v>1</v>
      </c>
      <c r="F457" s="271" t="s">
        <v>450</v>
      </c>
      <c r="G457" s="269"/>
      <c r="H457" s="272">
        <v>4.7300000000000004</v>
      </c>
      <c r="I457" s="273"/>
      <c r="J457" s="269"/>
      <c r="K457" s="269"/>
      <c r="L457" s="274"/>
      <c r="M457" s="275"/>
      <c r="N457" s="276"/>
      <c r="O457" s="276"/>
      <c r="P457" s="276"/>
      <c r="Q457" s="276"/>
      <c r="R457" s="276"/>
      <c r="S457" s="276"/>
      <c r="T457" s="27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8" t="s">
        <v>179</v>
      </c>
      <c r="AU457" s="278" t="s">
        <v>89</v>
      </c>
      <c r="AV457" s="14" t="s">
        <v>89</v>
      </c>
      <c r="AW457" s="14" t="s">
        <v>35</v>
      </c>
      <c r="AX457" s="14" t="s">
        <v>79</v>
      </c>
      <c r="AY457" s="278" t="s">
        <v>121</v>
      </c>
    </row>
    <row r="458" s="14" customFormat="1">
      <c r="A458" s="14"/>
      <c r="B458" s="268"/>
      <c r="C458" s="269"/>
      <c r="D458" s="254" t="s">
        <v>179</v>
      </c>
      <c r="E458" s="270" t="s">
        <v>1</v>
      </c>
      <c r="F458" s="271" t="s">
        <v>486</v>
      </c>
      <c r="G458" s="269"/>
      <c r="H458" s="272">
        <v>45.899999999999999</v>
      </c>
      <c r="I458" s="273"/>
      <c r="J458" s="269"/>
      <c r="K458" s="269"/>
      <c r="L458" s="274"/>
      <c r="M458" s="275"/>
      <c r="N458" s="276"/>
      <c r="O458" s="276"/>
      <c r="P458" s="276"/>
      <c r="Q458" s="276"/>
      <c r="R458" s="276"/>
      <c r="S458" s="276"/>
      <c r="T458" s="27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78" t="s">
        <v>179</v>
      </c>
      <c r="AU458" s="278" t="s">
        <v>89</v>
      </c>
      <c r="AV458" s="14" t="s">
        <v>89</v>
      </c>
      <c r="AW458" s="14" t="s">
        <v>35</v>
      </c>
      <c r="AX458" s="14" t="s">
        <v>79</v>
      </c>
      <c r="AY458" s="278" t="s">
        <v>121</v>
      </c>
    </row>
    <row r="459" s="14" customFormat="1">
      <c r="A459" s="14"/>
      <c r="B459" s="268"/>
      <c r="C459" s="269"/>
      <c r="D459" s="254" t="s">
        <v>179</v>
      </c>
      <c r="E459" s="270" t="s">
        <v>1</v>
      </c>
      <c r="F459" s="271" t="s">
        <v>487</v>
      </c>
      <c r="G459" s="269"/>
      <c r="H459" s="272">
        <v>19.039999999999999</v>
      </c>
      <c r="I459" s="273"/>
      <c r="J459" s="269"/>
      <c r="K459" s="269"/>
      <c r="L459" s="274"/>
      <c r="M459" s="275"/>
      <c r="N459" s="276"/>
      <c r="O459" s="276"/>
      <c r="P459" s="276"/>
      <c r="Q459" s="276"/>
      <c r="R459" s="276"/>
      <c r="S459" s="276"/>
      <c r="T459" s="27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8" t="s">
        <v>179</v>
      </c>
      <c r="AU459" s="278" t="s">
        <v>89</v>
      </c>
      <c r="AV459" s="14" t="s">
        <v>89</v>
      </c>
      <c r="AW459" s="14" t="s">
        <v>35</v>
      </c>
      <c r="AX459" s="14" t="s">
        <v>79</v>
      </c>
      <c r="AY459" s="278" t="s">
        <v>121</v>
      </c>
    </row>
    <row r="460" s="14" customFormat="1">
      <c r="A460" s="14"/>
      <c r="B460" s="268"/>
      <c r="C460" s="269"/>
      <c r="D460" s="254" t="s">
        <v>179</v>
      </c>
      <c r="E460" s="270" t="s">
        <v>1</v>
      </c>
      <c r="F460" s="271" t="s">
        <v>488</v>
      </c>
      <c r="G460" s="269"/>
      <c r="H460" s="272">
        <v>3.5</v>
      </c>
      <c r="I460" s="273"/>
      <c r="J460" s="269"/>
      <c r="K460" s="269"/>
      <c r="L460" s="274"/>
      <c r="M460" s="275"/>
      <c r="N460" s="276"/>
      <c r="O460" s="276"/>
      <c r="P460" s="276"/>
      <c r="Q460" s="276"/>
      <c r="R460" s="276"/>
      <c r="S460" s="276"/>
      <c r="T460" s="27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8" t="s">
        <v>179</v>
      </c>
      <c r="AU460" s="278" t="s">
        <v>89</v>
      </c>
      <c r="AV460" s="14" t="s">
        <v>89</v>
      </c>
      <c r="AW460" s="14" t="s">
        <v>35</v>
      </c>
      <c r="AX460" s="14" t="s">
        <v>79</v>
      </c>
      <c r="AY460" s="278" t="s">
        <v>121</v>
      </c>
    </row>
    <row r="461" s="14" customFormat="1">
      <c r="A461" s="14"/>
      <c r="B461" s="268"/>
      <c r="C461" s="269"/>
      <c r="D461" s="254" t="s">
        <v>179</v>
      </c>
      <c r="E461" s="270" t="s">
        <v>1</v>
      </c>
      <c r="F461" s="271" t="s">
        <v>489</v>
      </c>
      <c r="G461" s="269"/>
      <c r="H461" s="272">
        <v>16.079999999999998</v>
      </c>
      <c r="I461" s="273"/>
      <c r="J461" s="269"/>
      <c r="K461" s="269"/>
      <c r="L461" s="274"/>
      <c r="M461" s="275"/>
      <c r="N461" s="276"/>
      <c r="O461" s="276"/>
      <c r="P461" s="276"/>
      <c r="Q461" s="276"/>
      <c r="R461" s="276"/>
      <c r="S461" s="276"/>
      <c r="T461" s="27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8" t="s">
        <v>179</v>
      </c>
      <c r="AU461" s="278" t="s">
        <v>89</v>
      </c>
      <c r="AV461" s="14" t="s">
        <v>89</v>
      </c>
      <c r="AW461" s="14" t="s">
        <v>35</v>
      </c>
      <c r="AX461" s="14" t="s">
        <v>79</v>
      </c>
      <c r="AY461" s="278" t="s">
        <v>121</v>
      </c>
    </row>
    <row r="462" s="14" customFormat="1">
      <c r="A462" s="14"/>
      <c r="B462" s="268"/>
      <c r="C462" s="269"/>
      <c r="D462" s="254" t="s">
        <v>179</v>
      </c>
      <c r="E462" s="270" t="s">
        <v>1</v>
      </c>
      <c r="F462" s="271" t="s">
        <v>490</v>
      </c>
      <c r="G462" s="269"/>
      <c r="H462" s="272">
        <v>23.079000000000001</v>
      </c>
      <c r="I462" s="273"/>
      <c r="J462" s="269"/>
      <c r="K462" s="269"/>
      <c r="L462" s="274"/>
      <c r="M462" s="275"/>
      <c r="N462" s="276"/>
      <c r="O462" s="276"/>
      <c r="P462" s="276"/>
      <c r="Q462" s="276"/>
      <c r="R462" s="276"/>
      <c r="S462" s="276"/>
      <c r="T462" s="27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8" t="s">
        <v>179</v>
      </c>
      <c r="AU462" s="278" t="s">
        <v>89</v>
      </c>
      <c r="AV462" s="14" t="s">
        <v>89</v>
      </c>
      <c r="AW462" s="14" t="s">
        <v>35</v>
      </c>
      <c r="AX462" s="14" t="s">
        <v>79</v>
      </c>
      <c r="AY462" s="278" t="s">
        <v>121</v>
      </c>
    </row>
    <row r="463" s="14" customFormat="1">
      <c r="A463" s="14"/>
      <c r="B463" s="268"/>
      <c r="C463" s="269"/>
      <c r="D463" s="254" t="s">
        <v>179</v>
      </c>
      <c r="E463" s="270" t="s">
        <v>1</v>
      </c>
      <c r="F463" s="271" t="s">
        <v>491</v>
      </c>
      <c r="G463" s="269"/>
      <c r="H463" s="272">
        <v>12.545</v>
      </c>
      <c r="I463" s="273"/>
      <c r="J463" s="269"/>
      <c r="K463" s="269"/>
      <c r="L463" s="274"/>
      <c r="M463" s="275"/>
      <c r="N463" s="276"/>
      <c r="O463" s="276"/>
      <c r="P463" s="276"/>
      <c r="Q463" s="276"/>
      <c r="R463" s="276"/>
      <c r="S463" s="276"/>
      <c r="T463" s="27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78" t="s">
        <v>179</v>
      </c>
      <c r="AU463" s="278" t="s">
        <v>89</v>
      </c>
      <c r="AV463" s="14" t="s">
        <v>89</v>
      </c>
      <c r="AW463" s="14" t="s">
        <v>35</v>
      </c>
      <c r="AX463" s="14" t="s">
        <v>79</v>
      </c>
      <c r="AY463" s="278" t="s">
        <v>121</v>
      </c>
    </row>
    <row r="464" s="14" customFormat="1">
      <c r="A464" s="14"/>
      <c r="B464" s="268"/>
      <c r="C464" s="269"/>
      <c r="D464" s="254" t="s">
        <v>179</v>
      </c>
      <c r="E464" s="270" t="s">
        <v>1</v>
      </c>
      <c r="F464" s="271" t="s">
        <v>492</v>
      </c>
      <c r="G464" s="269"/>
      <c r="H464" s="272">
        <v>4.9530000000000003</v>
      </c>
      <c r="I464" s="273"/>
      <c r="J464" s="269"/>
      <c r="K464" s="269"/>
      <c r="L464" s="274"/>
      <c r="M464" s="275"/>
      <c r="N464" s="276"/>
      <c r="O464" s="276"/>
      <c r="P464" s="276"/>
      <c r="Q464" s="276"/>
      <c r="R464" s="276"/>
      <c r="S464" s="276"/>
      <c r="T464" s="27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78" t="s">
        <v>179</v>
      </c>
      <c r="AU464" s="278" t="s">
        <v>89</v>
      </c>
      <c r="AV464" s="14" t="s">
        <v>89</v>
      </c>
      <c r="AW464" s="14" t="s">
        <v>35</v>
      </c>
      <c r="AX464" s="14" t="s">
        <v>79</v>
      </c>
      <c r="AY464" s="278" t="s">
        <v>121</v>
      </c>
    </row>
    <row r="465" s="14" customFormat="1">
      <c r="A465" s="14"/>
      <c r="B465" s="268"/>
      <c r="C465" s="269"/>
      <c r="D465" s="254" t="s">
        <v>179</v>
      </c>
      <c r="E465" s="270" t="s">
        <v>1</v>
      </c>
      <c r="F465" s="271" t="s">
        <v>493</v>
      </c>
      <c r="G465" s="269"/>
      <c r="H465" s="272">
        <v>1.8</v>
      </c>
      <c r="I465" s="273"/>
      <c r="J465" s="269"/>
      <c r="K465" s="269"/>
      <c r="L465" s="274"/>
      <c r="M465" s="275"/>
      <c r="N465" s="276"/>
      <c r="O465" s="276"/>
      <c r="P465" s="276"/>
      <c r="Q465" s="276"/>
      <c r="R465" s="276"/>
      <c r="S465" s="276"/>
      <c r="T465" s="27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8" t="s">
        <v>179</v>
      </c>
      <c r="AU465" s="278" t="s">
        <v>89</v>
      </c>
      <c r="AV465" s="14" t="s">
        <v>89</v>
      </c>
      <c r="AW465" s="14" t="s">
        <v>35</v>
      </c>
      <c r="AX465" s="14" t="s">
        <v>79</v>
      </c>
      <c r="AY465" s="278" t="s">
        <v>121</v>
      </c>
    </row>
    <row r="466" s="14" customFormat="1">
      <c r="A466" s="14"/>
      <c r="B466" s="268"/>
      <c r="C466" s="269"/>
      <c r="D466" s="254" t="s">
        <v>179</v>
      </c>
      <c r="E466" s="270" t="s">
        <v>1</v>
      </c>
      <c r="F466" s="271" t="s">
        <v>494</v>
      </c>
      <c r="G466" s="269"/>
      <c r="H466" s="272">
        <v>23.399999999999999</v>
      </c>
      <c r="I466" s="273"/>
      <c r="J466" s="269"/>
      <c r="K466" s="269"/>
      <c r="L466" s="274"/>
      <c r="M466" s="275"/>
      <c r="N466" s="276"/>
      <c r="O466" s="276"/>
      <c r="P466" s="276"/>
      <c r="Q466" s="276"/>
      <c r="R466" s="276"/>
      <c r="S466" s="276"/>
      <c r="T466" s="27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8" t="s">
        <v>179</v>
      </c>
      <c r="AU466" s="278" t="s">
        <v>89</v>
      </c>
      <c r="AV466" s="14" t="s">
        <v>89</v>
      </c>
      <c r="AW466" s="14" t="s">
        <v>35</v>
      </c>
      <c r="AX466" s="14" t="s">
        <v>79</v>
      </c>
      <c r="AY466" s="278" t="s">
        <v>121</v>
      </c>
    </row>
    <row r="467" s="14" customFormat="1">
      <c r="A467" s="14"/>
      <c r="B467" s="268"/>
      <c r="C467" s="269"/>
      <c r="D467" s="254" t="s">
        <v>179</v>
      </c>
      <c r="E467" s="270" t="s">
        <v>1</v>
      </c>
      <c r="F467" s="271" t="s">
        <v>495</v>
      </c>
      <c r="G467" s="269"/>
      <c r="H467" s="272">
        <v>10.439</v>
      </c>
      <c r="I467" s="273"/>
      <c r="J467" s="269"/>
      <c r="K467" s="269"/>
      <c r="L467" s="274"/>
      <c r="M467" s="275"/>
      <c r="N467" s="276"/>
      <c r="O467" s="276"/>
      <c r="P467" s="276"/>
      <c r="Q467" s="276"/>
      <c r="R467" s="276"/>
      <c r="S467" s="276"/>
      <c r="T467" s="27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8" t="s">
        <v>179</v>
      </c>
      <c r="AU467" s="278" t="s">
        <v>89</v>
      </c>
      <c r="AV467" s="14" t="s">
        <v>89</v>
      </c>
      <c r="AW467" s="14" t="s">
        <v>35</v>
      </c>
      <c r="AX467" s="14" t="s">
        <v>79</v>
      </c>
      <c r="AY467" s="278" t="s">
        <v>121</v>
      </c>
    </row>
    <row r="468" s="14" customFormat="1">
      <c r="A468" s="14"/>
      <c r="B468" s="268"/>
      <c r="C468" s="269"/>
      <c r="D468" s="254" t="s">
        <v>179</v>
      </c>
      <c r="E468" s="270" t="s">
        <v>1</v>
      </c>
      <c r="F468" s="271" t="s">
        <v>496</v>
      </c>
      <c r="G468" s="269"/>
      <c r="H468" s="272">
        <v>25.295999999999999</v>
      </c>
      <c r="I468" s="273"/>
      <c r="J468" s="269"/>
      <c r="K468" s="269"/>
      <c r="L468" s="274"/>
      <c r="M468" s="275"/>
      <c r="N468" s="276"/>
      <c r="O468" s="276"/>
      <c r="P468" s="276"/>
      <c r="Q468" s="276"/>
      <c r="R468" s="276"/>
      <c r="S468" s="276"/>
      <c r="T468" s="27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78" t="s">
        <v>179</v>
      </c>
      <c r="AU468" s="278" t="s">
        <v>89</v>
      </c>
      <c r="AV468" s="14" t="s">
        <v>89</v>
      </c>
      <c r="AW468" s="14" t="s">
        <v>35</v>
      </c>
      <c r="AX468" s="14" t="s">
        <v>79</v>
      </c>
      <c r="AY468" s="278" t="s">
        <v>121</v>
      </c>
    </row>
    <row r="469" s="14" customFormat="1">
      <c r="A469" s="14"/>
      <c r="B469" s="268"/>
      <c r="C469" s="269"/>
      <c r="D469" s="254" t="s">
        <v>179</v>
      </c>
      <c r="E469" s="270" t="s">
        <v>1</v>
      </c>
      <c r="F469" s="271" t="s">
        <v>497</v>
      </c>
      <c r="G469" s="269"/>
      <c r="H469" s="272">
        <v>12.077999999999999</v>
      </c>
      <c r="I469" s="273"/>
      <c r="J469" s="269"/>
      <c r="K469" s="269"/>
      <c r="L469" s="274"/>
      <c r="M469" s="275"/>
      <c r="N469" s="276"/>
      <c r="O469" s="276"/>
      <c r="P469" s="276"/>
      <c r="Q469" s="276"/>
      <c r="R469" s="276"/>
      <c r="S469" s="276"/>
      <c r="T469" s="27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8" t="s">
        <v>179</v>
      </c>
      <c r="AU469" s="278" t="s">
        <v>89</v>
      </c>
      <c r="AV469" s="14" t="s">
        <v>89</v>
      </c>
      <c r="AW469" s="14" t="s">
        <v>35</v>
      </c>
      <c r="AX469" s="14" t="s">
        <v>79</v>
      </c>
      <c r="AY469" s="278" t="s">
        <v>121</v>
      </c>
    </row>
    <row r="470" s="14" customFormat="1">
      <c r="A470" s="14"/>
      <c r="B470" s="268"/>
      <c r="C470" s="269"/>
      <c r="D470" s="254" t="s">
        <v>179</v>
      </c>
      <c r="E470" s="270" t="s">
        <v>1</v>
      </c>
      <c r="F470" s="271" t="s">
        <v>498</v>
      </c>
      <c r="G470" s="269"/>
      <c r="H470" s="272">
        <v>6.5</v>
      </c>
      <c r="I470" s="273"/>
      <c r="J470" s="269"/>
      <c r="K470" s="269"/>
      <c r="L470" s="274"/>
      <c r="M470" s="275"/>
      <c r="N470" s="276"/>
      <c r="O470" s="276"/>
      <c r="P470" s="276"/>
      <c r="Q470" s="276"/>
      <c r="R470" s="276"/>
      <c r="S470" s="276"/>
      <c r="T470" s="277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78" t="s">
        <v>179</v>
      </c>
      <c r="AU470" s="278" t="s">
        <v>89</v>
      </c>
      <c r="AV470" s="14" t="s">
        <v>89</v>
      </c>
      <c r="AW470" s="14" t="s">
        <v>35</v>
      </c>
      <c r="AX470" s="14" t="s">
        <v>79</v>
      </c>
      <c r="AY470" s="278" t="s">
        <v>121</v>
      </c>
    </row>
    <row r="471" s="14" customFormat="1">
      <c r="A471" s="14"/>
      <c r="B471" s="268"/>
      <c r="C471" s="269"/>
      <c r="D471" s="254" t="s">
        <v>179</v>
      </c>
      <c r="E471" s="270" t="s">
        <v>1</v>
      </c>
      <c r="F471" s="271" t="s">
        <v>499</v>
      </c>
      <c r="G471" s="269"/>
      <c r="H471" s="272">
        <v>15.08</v>
      </c>
      <c r="I471" s="273"/>
      <c r="J471" s="269"/>
      <c r="K471" s="269"/>
      <c r="L471" s="274"/>
      <c r="M471" s="275"/>
      <c r="N471" s="276"/>
      <c r="O471" s="276"/>
      <c r="P471" s="276"/>
      <c r="Q471" s="276"/>
      <c r="R471" s="276"/>
      <c r="S471" s="276"/>
      <c r="T471" s="27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78" t="s">
        <v>179</v>
      </c>
      <c r="AU471" s="278" t="s">
        <v>89</v>
      </c>
      <c r="AV471" s="14" t="s">
        <v>89</v>
      </c>
      <c r="AW471" s="14" t="s">
        <v>35</v>
      </c>
      <c r="AX471" s="14" t="s">
        <v>79</v>
      </c>
      <c r="AY471" s="278" t="s">
        <v>121</v>
      </c>
    </row>
    <row r="472" s="14" customFormat="1">
      <c r="A472" s="14"/>
      <c r="B472" s="268"/>
      <c r="C472" s="269"/>
      <c r="D472" s="254" t="s">
        <v>179</v>
      </c>
      <c r="E472" s="270" t="s">
        <v>1</v>
      </c>
      <c r="F472" s="271" t="s">
        <v>500</v>
      </c>
      <c r="G472" s="269"/>
      <c r="H472" s="272">
        <v>1.6000000000000001</v>
      </c>
      <c r="I472" s="273"/>
      <c r="J472" s="269"/>
      <c r="K472" s="269"/>
      <c r="L472" s="274"/>
      <c r="M472" s="275"/>
      <c r="N472" s="276"/>
      <c r="O472" s="276"/>
      <c r="P472" s="276"/>
      <c r="Q472" s="276"/>
      <c r="R472" s="276"/>
      <c r="S472" s="276"/>
      <c r="T472" s="27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8" t="s">
        <v>179</v>
      </c>
      <c r="AU472" s="278" t="s">
        <v>89</v>
      </c>
      <c r="AV472" s="14" t="s">
        <v>89</v>
      </c>
      <c r="AW472" s="14" t="s">
        <v>35</v>
      </c>
      <c r="AX472" s="14" t="s">
        <v>79</v>
      </c>
      <c r="AY472" s="278" t="s">
        <v>121</v>
      </c>
    </row>
    <row r="473" s="14" customFormat="1">
      <c r="A473" s="14"/>
      <c r="B473" s="268"/>
      <c r="C473" s="269"/>
      <c r="D473" s="254" t="s">
        <v>179</v>
      </c>
      <c r="E473" s="270" t="s">
        <v>1</v>
      </c>
      <c r="F473" s="271" t="s">
        <v>501</v>
      </c>
      <c r="G473" s="269"/>
      <c r="H473" s="272">
        <v>16.763999999999999</v>
      </c>
      <c r="I473" s="273"/>
      <c r="J473" s="269"/>
      <c r="K473" s="269"/>
      <c r="L473" s="274"/>
      <c r="M473" s="275"/>
      <c r="N473" s="276"/>
      <c r="O473" s="276"/>
      <c r="P473" s="276"/>
      <c r="Q473" s="276"/>
      <c r="R473" s="276"/>
      <c r="S473" s="276"/>
      <c r="T473" s="27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8" t="s">
        <v>179</v>
      </c>
      <c r="AU473" s="278" t="s">
        <v>89</v>
      </c>
      <c r="AV473" s="14" t="s">
        <v>89</v>
      </c>
      <c r="AW473" s="14" t="s">
        <v>35</v>
      </c>
      <c r="AX473" s="14" t="s">
        <v>79</v>
      </c>
      <c r="AY473" s="278" t="s">
        <v>121</v>
      </c>
    </row>
    <row r="474" s="16" customFormat="1">
      <c r="A474" s="16"/>
      <c r="B474" s="290"/>
      <c r="C474" s="291"/>
      <c r="D474" s="254" t="s">
        <v>179</v>
      </c>
      <c r="E474" s="292" t="s">
        <v>1</v>
      </c>
      <c r="F474" s="293" t="s">
        <v>210</v>
      </c>
      <c r="G474" s="291"/>
      <c r="H474" s="294">
        <v>394.99700000000001</v>
      </c>
      <c r="I474" s="295"/>
      <c r="J474" s="291"/>
      <c r="K474" s="291"/>
      <c r="L474" s="296"/>
      <c r="M474" s="297"/>
      <c r="N474" s="298"/>
      <c r="O474" s="298"/>
      <c r="P474" s="298"/>
      <c r="Q474" s="298"/>
      <c r="R474" s="298"/>
      <c r="S474" s="298"/>
      <c r="T474" s="299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300" t="s">
        <v>179</v>
      </c>
      <c r="AU474" s="300" t="s">
        <v>89</v>
      </c>
      <c r="AV474" s="16" t="s">
        <v>131</v>
      </c>
      <c r="AW474" s="16" t="s">
        <v>35</v>
      </c>
      <c r="AX474" s="16" t="s">
        <v>79</v>
      </c>
      <c r="AY474" s="300" t="s">
        <v>121</v>
      </c>
    </row>
    <row r="475" s="13" customFormat="1">
      <c r="A475" s="13"/>
      <c r="B475" s="258"/>
      <c r="C475" s="259"/>
      <c r="D475" s="254" t="s">
        <v>179</v>
      </c>
      <c r="E475" s="260" t="s">
        <v>1</v>
      </c>
      <c r="F475" s="261" t="s">
        <v>502</v>
      </c>
      <c r="G475" s="259"/>
      <c r="H475" s="260" t="s">
        <v>1</v>
      </c>
      <c r="I475" s="262"/>
      <c r="J475" s="259"/>
      <c r="K475" s="259"/>
      <c r="L475" s="263"/>
      <c r="M475" s="264"/>
      <c r="N475" s="265"/>
      <c r="O475" s="265"/>
      <c r="P475" s="265"/>
      <c r="Q475" s="265"/>
      <c r="R475" s="265"/>
      <c r="S475" s="265"/>
      <c r="T475" s="26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7" t="s">
        <v>179</v>
      </c>
      <c r="AU475" s="267" t="s">
        <v>89</v>
      </c>
      <c r="AV475" s="13" t="s">
        <v>87</v>
      </c>
      <c r="AW475" s="13" t="s">
        <v>35</v>
      </c>
      <c r="AX475" s="13" t="s">
        <v>79</v>
      </c>
      <c r="AY475" s="267" t="s">
        <v>121</v>
      </c>
    </row>
    <row r="476" s="14" customFormat="1">
      <c r="A476" s="14"/>
      <c r="B476" s="268"/>
      <c r="C476" s="269"/>
      <c r="D476" s="254" t="s">
        <v>179</v>
      </c>
      <c r="E476" s="270" t="s">
        <v>1</v>
      </c>
      <c r="F476" s="271" t="s">
        <v>503</v>
      </c>
      <c r="G476" s="269"/>
      <c r="H476" s="272">
        <v>17.859999999999999</v>
      </c>
      <c r="I476" s="273"/>
      <c r="J476" s="269"/>
      <c r="K476" s="269"/>
      <c r="L476" s="274"/>
      <c r="M476" s="275"/>
      <c r="N476" s="276"/>
      <c r="O476" s="276"/>
      <c r="P476" s="276"/>
      <c r="Q476" s="276"/>
      <c r="R476" s="276"/>
      <c r="S476" s="276"/>
      <c r="T476" s="27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8" t="s">
        <v>179</v>
      </c>
      <c r="AU476" s="278" t="s">
        <v>89</v>
      </c>
      <c r="AV476" s="14" t="s">
        <v>89</v>
      </c>
      <c r="AW476" s="14" t="s">
        <v>35</v>
      </c>
      <c r="AX476" s="14" t="s">
        <v>79</v>
      </c>
      <c r="AY476" s="278" t="s">
        <v>121</v>
      </c>
    </row>
    <row r="477" s="14" customFormat="1">
      <c r="A477" s="14"/>
      <c r="B477" s="268"/>
      <c r="C477" s="269"/>
      <c r="D477" s="254" t="s">
        <v>179</v>
      </c>
      <c r="E477" s="270" t="s">
        <v>1</v>
      </c>
      <c r="F477" s="271" t="s">
        <v>504</v>
      </c>
      <c r="G477" s="269"/>
      <c r="H477" s="272">
        <v>3.5600000000000001</v>
      </c>
      <c r="I477" s="273"/>
      <c r="J477" s="269"/>
      <c r="K477" s="269"/>
      <c r="L477" s="274"/>
      <c r="M477" s="275"/>
      <c r="N477" s="276"/>
      <c r="O477" s="276"/>
      <c r="P477" s="276"/>
      <c r="Q477" s="276"/>
      <c r="R477" s="276"/>
      <c r="S477" s="276"/>
      <c r="T477" s="27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8" t="s">
        <v>179</v>
      </c>
      <c r="AU477" s="278" t="s">
        <v>89</v>
      </c>
      <c r="AV477" s="14" t="s">
        <v>89</v>
      </c>
      <c r="AW477" s="14" t="s">
        <v>35</v>
      </c>
      <c r="AX477" s="14" t="s">
        <v>79</v>
      </c>
      <c r="AY477" s="278" t="s">
        <v>121</v>
      </c>
    </row>
    <row r="478" s="16" customFormat="1">
      <c r="A478" s="16"/>
      <c r="B478" s="290"/>
      <c r="C478" s="291"/>
      <c r="D478" s="254" t="s">
        <v>179</v>
      </c>
      <c r="E478" s="292" t="s">
        <v>1</v>
      </c>
      <c r="F478" s="293" t="s">
        <v>210</v>
      </c>
      <c r="G478" s="291"/>
      <c r="H478" s="294">
        <v>21.420000000000002</v>
      </c>
      <c r="I478" s="295"/>
      <c r="J478" s="291"/>
      <c r="K478" s="291"/>
      <c r="L478" s="296"/>
      <c r="M478" s="297"/>
      <c r="N478" s="298"/>
      <c r="O478" s="298"/>
      <c r="P478" s="298"/>
      <c r="Q478" s="298"/>
      <c r="R478" s="298"/>
      <c r="S478" s="298"/>
      <c r="T478" s="299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300" t="s">
        <v>179</v>
      </c>
      <c r="AU478" s="300" t="s">
        <v>89</v>
      </c>
      <c r="AV478" s="16" t="s">
        <v>131</v>
      </c>
      <c r="AW478" s="16" t="s">
        <v>35</v>
      </c>
      <c r="AX478" s="16" t="s">
        <v>79</v>
      </c>
      <c r="AY478" s="300" t="s">
        <v>121</v>
      </c>
    </row>
    <row r="479" s="13" customFormat="1">
      <c r="A479" s="13"/>
      <c r="B479" s="258"/>
      <c r="C479" s="259"/>
      <c r="D479" s="254" t="s">
        <v>179</v>
      </c>
      <c r="E479" s="260" t="s">
        <v>1</v>
      </c>
      <c r="F479" s="261" t="s">
        <v>505</v>
      </c>
      <c r="G479" s="259"/>
      <c r="H479" s="260" t="s">
        <v>1</v>
      </c>
      <c r="I479" s="262"/>
      <c r="J479" s="259"/>
      <c r="K479" s="259"/>
      <c r="L479" s="263"/>
      <c r="M479" s="264"/>
      <c r="N479" s="265"/>
      <c r="O479" s="265"/>
      <c r="P479" s="265"/>
      <c r="Q479" s="265"/>
      <c r="R479" s="265"/>
      <c r="S479" s="265"/>
      <c r="T479" s="26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7" t="s">
        <v>179</v>
      </c>
      <c r="AU479" s="267" t="s">
        <v>89</v>
      </c>
      <c r="AV479" s="13" t="s">
        <v>87</v>
      </c>
      <c r="AW479" s="13" t="s">
        <v>35</v>
      </c>
      <c r="AX479" s="13" t="s">
        <v>79</v>
      </c>
      <c r="AY479" s="267" t="s">
        <v>121</v>
      </c>
    </row>
    <row r="480" s="14" customFormat="1">
      <c r="A480" s="14"/>
      <c r="B480" s="268"/>
      <c r="C480" s="269"/>
      <c r="D480" s="254" t="s">
        <v>179</v>
      </c>
      <c r="E480" s="270" t="s">
        <v>1</v>
      </c>
      <c r="F480" s="271" t="s">
        <v>506</v>
      </c>
      <c r="G480" s="269"/>
      <c r="H480" s="272">
        <v>70.912000000000006</v>
      </c>
      <c r="I480" s="273"/>
      <c r="J480" s="269"/>
      <c r="K480" s="269"/>
      <c r="L480" s="274"/>
      <c r="M480" s="275"/>
      <c r="N480" s="276"/>
      <c r="O480" s="276"/>
      <c r="P480" s="276"/>
      <c r="Q480" s="276"/>
      <c r="R480" s="276"/>
      <c r="S480" s="276"/>
      <c r="T480" s="27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8" t="s">
        <v>179</v>
      </c>
      <c r="AU480" s="278" t="s">
        <v>89</v>
      </c>
      <c r="AV480" s="14" t="s">
        <v>89</v>
      </c>
      <c r="AW480" s="14" t="s">
        <v>35</v>
      </c>
      <c r="AX480" s="14" t="s">
        <v>79</v>
      </c>
      <c r="AY480" s="278" t="s">
        <v>121</v>
      </c>
    </row>
    <row r="481" s="14" customFormat="1">
      <c r="A481" s="14"/>
      <c r="B481" s="268"/>
      <c r="C481" s="269"/>
      <c r="D481" s="254" t="s">
        <v>179</v>
      </c>
      <c r="E481" s="270" t="s">
        <v>1</v>
      </c>
      <c r="F481" s="271" t="s">
        <v>507</v>
      </c>
      <c r="G481" s="269"/>
      <c r="H481" s="272">
        <v>23.100000000000001</v>
      </c>
      <c r="I481" s="273"/>
      <c r="J481" s="269"/>
      <c r="K481" s="269"/>
      <c r="L481" s="274"/>
      <c r="M481" s="275"/>
      <c r="N481" s="276"/>
      <c r="O481" s="276"/>
      <c r="P481" s="276"/>
      <c r="Q481" s="276"/>
      <c r="R481" s="276"/>
      <c r="S481" s="276"/>
      <c r="T481" s="27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8" t="s">
        <v>179</v>
      </c>
      <c r="AU481" s="278" t="s">
        <v>89</v>
      </c>
      <c r="AV481" s="14" t="s">
        <v>89</v>
      </c>
      <c r="AW481" s="14" t="s">
        <v>35</v>
      </c>
      <c r="AX481" s="14" t="s">
        <v>79</v>
      </c>
      <c r="AY481" s="278" t="s">
        <v>121</v>
      </c>
    </row>
    <row r="482" s="14" customFormat="1">
      <c r="A482" s="14"/>
      <c r="B482" s="268"/>
      <c r="C482" s="269"/>
      <c r="D482" s="254" t="s">
        <v>179</v>
      </c>
      <c r="E482" s="270" t="s">
        <v>1</v>
      </c>
      <c r="F482" s="271" t="s">
        <v>508</v>
      </c>
      <c r="G482" s="269"/>
      <c r="H482" s="272">
        <v>28.271999999999998</v>
      </c>
      <c r="I482" s="273"/>
      <c r="J482" s="269"/>
      <c r="K482" s="269"/>
      <c r="L482" s="274"/>
      <c r="M482" s="275"/>
      <c r="N482" s="276"/>
      <c r="O482" s="276"/>
      <c r="P482" s="276"/>
      <c r="Q482" s="276"/>
      <c r="R482" s="276"/>
      <c r="S482" s="276"/>
      <c r="T482" s="27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78" t="s">
        <v>179</v>
      </c>
      <c r="AU482" s="278" t="s">
        <v>89</v>
      </c>
      <c r="AV482" s="14" t="s">
        <v>89</v>
      </c>
      <c r="AW482" s="14" t="s">
        <v>35</v>
      </c>
      <c r="AX482" s="14" t="s">
        <v>79</v>
      </c>
      <c r="AY482" s="278" t="s">
        <v>121</v>
      </c>
    </row>
    <row r="483" s="14" customFormat="1">
      <c r="A483" s="14"/>
      <c r="B483" s="268"/>
      <c r="C483" s="269"/>
      <c r="D483" s="254" t="s">
        <v>179</v>
      </c>
      <c r="E483" s="270" t="s">
        <v>1</v>
      </c>
      <c r="F483" s="271" t="s">
        <v>509</v>
      </c>
      <c r="G483" s="269"/>
      <c r="H483" s="272">
        <v>74.709999999999994</v>
      </c>
      <c r="I483" s="273"/>
      <c r="J483" s="269"/>
      <c r="K483" s="269"/>
      <c r="L483" s="274"/>
      <c r="M483" s="275"/>
      <c r="N483" s="276"/>
      <c r="O483" s="276"/>
      <c r="P483" s="276"/>
      <c r="Q483" s="276"/>
      <c r="R483" s="276"/>
      <c r="S483" s="276"/>
      <c r="T483" s="27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78" t="s">
        <v>179</v>
      </c>
      <c r="AU483" s="278" t="s">
        <v>89</v>
      </c>
      <c r="AV483" s="14" t="s">
        <v>89</v>
      </c>
      <c r="AW483" s="14" t="s">
        <v>35</v>
      </c>
      <c r="AX483" s="14" t="s">
        <v>79</v>
      </c>
      <c r="AY483" s="278" t="s">
        <v>121</v>
      </c>
    </row>
    <row r="484" s="16" customFormat="1">
      <c r="A484" s="16"/>
      <c r="B484" s="290"/>
      <c r="C484" s="291"/>
      <c r="D484" s="254" t="s">
        <v>179</v>
      </c>
      <c r="E484" s="292" t="s">
        <v>1</v>
      </c>
      <c r="F484" s="293" t="s">
        <v>210</v>
      </c>
      <c r="G484" s="291"/>
      <c r="H484" s="294">
        <v>196.994</v>
      </c>
      <c r="I484" s="295"/>
      <c r="J484" s="291"/>
      <c r="K484" s="291"/>
      <c r="L484" s="296"/>
      <c r="M484" s="297"/>
      <c r="N484" s="298"/>
      <c r="O484" s="298"/>
      <c r="P484" s="298"/>
      <c r="Q484" s="298"/>
      <c r="R484" s="298"/>
      <c r="S484" s="298"/>
      <c r="T484" s="299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T484" s="300" t="s">
        <v>179</v>
      </c>
      <c r="AU484" s="300" t="s">
        <v>89</v>
      </c>
      <c r="AV484" s="16" t="s">
        <v>131</v>
      </c>
      <c r="AW484" s="16" t="s">
        <v>35</v>
      </c>
      <c r="AX484" s="16" t="s">
        <v>79</v>
      </c>
      <c r="AY484" s="300" t="s">
        <v>121</v>
      </c>
    </row>
    <row r="485" s="15" customFormat="1">
      <c r="A485" s="15"/>
      <c r="B485" s="279"/>
      <c r="C485" s="280"/>
      <c r="D485" s="254" t="s">
        <v>179</v>
      </c>
      <c r="E485" s="281" t="s">
        <v>1</v>
      </c>
      <c r="F485" s="282" t="s">
        <v>183</v>
      </c>
      <c r="G485" s="280"/>
      <c r="H485" s="283">
        <v>894.57399999999996</v>
      </c>
      <c r="I485" s="284"/>
      <c r="J485" s="280"/>
      <c r="K485" s="280"/>
      <c r="L485" s="285"/>
      <c r="M485" s="286"/>
      <c r="N485" s="287"/>
      <c r="O485" s="287"/>
      <c r="P485" s="287"/>
      <c r="Q485" s="287"/>
      <c r="R485" s="287"/>
      <c r="S485" s="287"/>
      <c r="T485" s="288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89" t="s">
        <v>179</v>
      </c>
      <c r="AU485" s="289" t="s">
        <v>89</v>
      </c>
      <c r="AV485" s="15" t="s">
        <v>135</v>
      </c>
      <c r="AW485" s="15" t="s">
        <v>35</v>
      </c>
      <c r="AX485" s="15" t="s">
        <v>87</v>
      </c>
      <c r="AY485" s="289" t="s">
        <v>121</v>
      </c>
    </row>
    <row r="486" s="2" customFormat="1" ht="16.5" customHeight="1">
      <c r="A486" s="39"/>
      <c r="B486" s="40"/>
      <c r="C486" s="227" t="s">
        <v>510</v>
      </c>
      <c r="D486" s="227" t="s">
        <v>122</v>
      </c>
      <c r="E486" s="228" t="s">
        <v>511</v>
      </c>
      <c r="F486" s="229" t="s">
        <v>512</v>
      </c>
      <c r="G486" s="230" t="s">
        <v>174</v>
      </c>
      <c r="H486" s="231">
        <v>1165.2170000000001</v>
      </c>
      <c r="I486" s="232"/>
      <c r="J486" s="233">
        <f>ROUND(I486*H486,2)</f>
        <v>0</v>
      </c>
      <c r="K486" s="229" t="s">
        <v>175</v>
      </c>
      <c r="L486" s="45"/>
      <c r="M486" s="234" t="s">
        <v>1</v>
      </c>
      <c r="N486" s="235" t="s">
        <v>44</v>
      </c>
      <c r="O486" s="92"/>
      <c r="P486" s="236">
        <f>O486*H486</f>
        <v>0</v>
      </c>
      <c r="Q486" s="236">
        <v>0</v>
      </c>
      <c r="R486" s="236">
        <f>Q486*H486</f>
        <v>0</v>
      </c>
      <c r="S486" s="236">
        <v>0</v>
      </c>
      <c r="T486" s="23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8" t="s">
        <v>135</v>
      </c>
      <c r="AT486" s="238" t="s">
        <v>122</v>
      </c>
      <c r="AU486" s="238" t="s">
        <v>89</v>
      </c>
      <c r="AY486" s="18" t="s">
        <v>121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8" t="s">
        <v>87</v>
      </c>
      <c r="BK486" s="239">
        <f>ROUND(I486*H486,2)</f>
        <v>0</v>
      </c>
      <c r="BL486" s="18" t="s">
        <v>135</v>
      </c>
      <c r="BM486" s="238" t="s">
        <v>513</v>
      </c>
    </row>
    <row r="487" s="2" customFormat="1">
      <c r="A487" s="39"/>
      <c r="B487" s="40"/>
      <c r="C487" s="41"/>
      <c r="D487" s="254" t="s">
        <v>177</v>
      </c>
      <c r="E487" s="41"/>
      <c r="F487" s="255" t="s">
        <v>178</v>
      </c>
      <c r="G487" s="41"/>
      <c r="H487" s="41"/>
      <c r="I487" s="145"/>
      <c r="J487" s="41"/>
      <c r="K487" s="41"/>
      <c r="L487" s="45"/>
      <c r="M487" s="256"/>
      <c r="N487" s="257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177</v>
      </c>
      <c r="AU487" s="18" t="s">
        <v>89</v>
      </c>
    </row>
    <row r="488" s="13" customFormat="1">
      <c r="A488" s="13"/>
      <c r="B488" s="258"/>
      <c r="C488" s="259"/>
      <c r="D488" s="254" t="s">
        <v>179</v>
      </c>
      <c r="E488" s="260" t="s">
        <v>1</v>
      </c>
      <c r="F488" s="261" t="s">
        <v>514</v>
      </c>
      <c r="G488" s="259"/>
      <c r="H488" s="260" t="s">
        <v>1</v>
      </c>
      <c r="I488" s="262"/>
      <c r="J488" s="259"/>
      <c r="K488" s="259"/>
      <c r="L488" s="263"/>
      <c r="M488" s="264"/>
      <c r="N488" s="265"/>
      <c r="O488" s="265"/>
      <c r="P488" s="265"/>
      <c r="Q488" s="265"/>
      <c r="R488" s="265"/>
      <c r="S488" s="265"/>
      <c r="T488" s="26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7" t="s">
        <v>179</v>
      </c>
      <c r="AU488" s="267" t="s">
        <v>89</v>
      </c>
      <c r="AV488" s="13" t="s">
        <v>87</v>
      </c>
      <c r="AW488" s="13" t="s">
        <v>35</v>
      </c>
      <c r="AX488" s="13" t="s">
        <v>79</v>
      </c>
      <c r="AY488" s="267" t="s">
        <v>121</v>
      </c>
    </row>
    <row r="489" s="14" customFormat="1">
      <c r="A489" s="14"/>
      <c r="B489" s="268"/>
      <c r="C489" s="269"/>
      <c r="D489" s="254" t="s">
        <v>179</v>
      </c>
      <c r="E489" s="270" t="s">
        <v>1</v>
      </c>
      <c r="F489" s="271" t="s">
        <v>515</v>
      </c>
      <c r="G489" s="269"/>
      <c r="H489" s="272">
        <v>25.085000000000001</v>
      </c>
      <c r="I489" s="273"/>
      <c r="J489" s="269"/>
      <c r="K489" s="269"/>
      <c r="L489" s="274"/>
      <c r="M489" s="275"/>
      <c r="N489" s="276"/>
      <c r="O489" s="276"/>
      <c r="P489" s="276"/>
      <c r="Q489" s="276"/>
      <c r="R489" s="276"/>
      <c r="S489" s="276"/>
      <c r="T489" s="27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8" t="s">
        <v>179</v>
      </c>
      <c r="AU489" s="278" t="s">
        <v>89</v>
      </c>
      <c r="AV489" s="14" t="s">
        <v>89</v>
      </c>
      <c r="AW489" s="14" t="s">
        <v>35</v>
      </c>
      <c r="AX489" s="14" t="s">
        <v>79</v>
      </c>
      <c r="AY489" s="278" t="s">
        <v>121</v>
      </c>
    </row>
    <row r="490" s="14" customFormat="1">
      <c r="A490" s="14"/>
      <c r="B490" s="268"/>
      <c r="C490" s="269"/>
      <c r="D490" s="254" t="s">
        <v>179</v>
      </c>
      <c r="E490" s="270" t="s">
        <v>1</v>
      </c>
      <c r="F490" s="271" t="s">
        <v>516</v>
      </c>
      <c r="G490" s="269"/>
      <c r="H490" s="272">
        <v>2.1120000000000001</v>
      </c>
      <c r="I490" s="273"/>
      <c r="J490" s="269"/>
      <c r="K490" s="269"/>
      <c r="L490" s="274"/>
      <c r="M490" s="275"/>
      <c r="N490" s="276"/>
      <c r="O490" s="276"/>
      <c r="P490" s="276"/>
      <c r="Q490" s="276"/>
      <c r="R490" s="276"/>
      <c r="S490" s="276"/>
      <c r="T490" s="27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8" t="s">
        <v>179</v>
      </c>
      <c r="AU490" s="278" t="s">
        <v>89</v>
      </c>
      <c r="AV490" s="14" t="s">
        <v>89</v>
      </c>
      <c r="AW490" s="14" t="s">
        <v>35</v>
      </c>
      <c r="AX490" s="14" t="s">
        <v>79</v>
      </c>
      <c r="AY490" s="278" t="s">
        <v>121</v>
      </c>
    </row>
    <row r="491" s="14" customFormat="1">
      <c r="A491" s="14"/>
      <c r="B491" s="268"/>
      <c r="C491" s="269"/>
      <c r="D491" s="254" t="s">
        <v>179</v>
      </c>
      <c r="E491" s="270" t="s">
        <v>1</v>
      </c>
      <c r="F491" s="271" t="s">
        <v>517</v>
      </c>
      <c r="G491" s="269"/>
      <c r="H491" s="272">
        <v>0.95699999999999996</v>
      </c>
      <c r="I491" s="273"/>
      <c r="J491" s="269"/>
      <c r="K491" s="269"/>
      <c r="L491" s="274"/>
      <c r="M491" s="275"/>
      <c r="N491" s="276"/>
      <c r="O491" s="276"/>
      <c r="P491" s="276"/>
      <c r="Q491" s="276"/>
      <c r="R491" s="276"/>
      <c r="S491" s="276"/>
      <c r="T491" s="27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8" t="s">
        <v>179</v>
      </c>
      <c r="AU491" s="278" t="s">
        <v>89</v>
      </c>
      <c r="AV491" s="14" t="s">
        <v>89</v>
      </c>
      <c r="AW491" s="14" t="s">
        <v>35</v>
      </c>
      <c r="AX491" s="14" t="s">
        <v>79</v>
      </c>
      <c r="AY491" s="278" t="s">
        <v>121</v>
      </c>
    </row>
    <row r="492" s="14" customFormat="1">
      <c r="A492" s="14"/>
      <c r="B492" s="268"/>
      <c r="C492" s="269"/>
      <c r="D492" s="254" t="s">
        <v>179</v>
      </c>
      <c r="E492" s="270" t="s">
        <v>1</v>
      </c>
      <c r="F492" s="271" t="s">
        <v>518</v>
      </c>
      <c r="G492" s="269"/>
      <c r="H492" s="272">
        <v>17.625</v>
      </c>
      <c r="I492" s="273"/>
      <c r="J492" s="269"/>
      <c r="K492" s="269"/>
      <c r="L492" s="274"/>
      <c r="M492" s="275"/>
      <c r="N492" s="276"/>
      <c r="O492" s="276"/>
      <c r="P492" s="276"/>
      <c r="Q492" s="276"/>
      <c r="R492" s="276"/>
      <c r="S492" s="276"/>
      <c r="T492" s="277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78" t="s">
        <v>179</v>
      </c>
      <c r="AU492" s="278" t="s">
        <v>89</v>
      </c>
      <c r="AV492" s="14" t="s">
        <v>89</v>
      </c>
      <c r="AW492" s="14" t="s">
        <v>35</v>
      </c>
      <c r="AX492" s="14" t="s">
        <v>79</v>
      </c>
      <c r="AY492" s="278" t="s">
        <v>121</v>
      </c>
    </row>
    <row r="493" s="16" customFormat="1">
      <c r="A493" s="16"/>
      <c r="B493" s="290"/>
      <c r="C493" s="291"/>
      <c r="D493" s="254" t="s">
        <v>179</v>
      </c>
      <c r="E493" s="292" t="s">
        <v>1</v>
      </c>
      <c r="F493" s="293" t="s">
        <v>210</v>
      </c>
      <c r="G493" s="291"/>
      <c r="H493" s="294">
        <v>45.779000000000003</v>
      </c>
      <c r="I493" s="295"/>
      <c r="J493" s="291"/>
      <c r="K493" s="291"/>
      <c r="L493" s="296"/>
      <c r="M493" s="297"/>
      <c r="N493" s="298"/>
      <c r="O493" s="298"/>
      <c r="P493" s="298"/>
      <c r="Q493" s="298"/>
      <c r="R493" s="298"/>
      <c r="S493" s="298"/>
      <c r="T493" s="299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T493" s="300" t="s">
        <v>179</v>
      </c>
      <c r="AU493" s="300" t="s">
        <v>89</v>
      </c>
      <c r="AV493" s="16" t="s">
        <v>131</v>
      </c>
      <c r="AW493" s="16" t="s">
        <v>35</v>
      </c>
      <c r="AX493" s="16" t="s">
        <v>79</v>
      </c>
      <c r="AY493" s="300" t="s">
        <v>121</v>
      </c>
    </row>
    <row r="494" s="13" customFormat="1">
      <c r="A494" s="13"/>
      <c r="B494" s="258"/>
      <c r="C494" s="259"/>
      <c r="D494" s="254" t="s">
        <v>179</v>
      </c>
      <c r="E494" s="260" t="s">
        <v>1</v>
      </c>
      <c r="F494" s="261" t="s">
        <v>519</v>
      </c>
      <c r="G494" s="259"/>
      <c r="H494" s="260" t="s">
        <v>1</v>
      </c>
      <c r="I494" s="262"/>
      <c r="J494" s="259"/>
      <c r="K494" s="259"/>
      <c r="L494" s="263"/>
      <c r="M494" s="264"/>
      <c r="N494" s="265"/>
      <c r="O494" s="265"/>
      <c r="P494" s="265"/>
      <c r="Q494" s="265"/>
      <c r="R494" s="265"/>
      <c r="S494" s="265"/>
      <c r="T494" s="26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67" t="s">
        <v>179</v>
      </c>
      <c r="AU494" s="267" t="s">
        <v>89</v>
      </c>
      <c r="AV494" s="13" t="s">
        <v>87</v>
      </c>
      <c r="AW494" s="13" t="s">
        <v>35</v>
      </c>
      <c r="AX494" s="13" t="s">
        <v>79</v>
      </c>
      <c r="AY494" s="267" t="s">
        <v>121</v>
      </c>
    </row>
    <row r="495" s="14" customFormat="1">
      <c r="A495" s="14"/>
      <c r="B495" s="268"/>
      <c r="C495" s="269"/>
      <c r="D495" s="254" t="s">
        <v>179</v>
      </c>
      <c r="E495" s="270" t="s">
        <v>1</v>
      </c>
      <c r="F495" s="271" t="s">
        <v>520</v>
      </c>
      <c r="G495" s="269"/>
      <c r="H495" s="272">
        <v>1119.4380000000001</v>
      </c>
      <c r="I495" s="273"/>
      <c r="J495" s="269"/>
      <c r="K495" s="269"/>
      <c r="L495" s="274"/>
      <c r="M495" s="275"/>
      <c r="N495" s="276"/>
      <c r="O495" s="276"/>
      <c r="P495" s="276"/>
      <c r="Q495" s="276"/>
      <c r="R495" s="276"/>
      <c r="S495" s="276"/>
      <c r="T495" s="27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78" t="s">
        <v>179</v>
      </c>
      <c r="AU495" s="278" t="s">
        <v>89</v>
      </c>
      <c r="AV495" s="14" t="s">
        <v>89</v>
      </c>
      <c r="AW495" s="14" t="s">
        <v>35</v>
      </c>
      <c r="AX495" s="14" t="s">
        <v>79</v>
      </c>
      <c r="AY495" s="278" t="s">
        <v>121</v>
      </c>
    </row>
    <row r="496" s="15" customFormat="1">
      <c r="A496" s="15"/>
      <c r="B496" s="279"/>
      <c r="C496" s="280"/>
      <c r="D496" s="254" t="s">
        <v>179</v>
      </c>
      <c r="E496" s="281" t="s">
        <v>1</v>
      </c>
      <c r="F496" s="282" t="s">
        <v>183</v>
      </c>
      <c r="G496" s="280"/>
      <c r="H496" s="283">
        <v>1165.2170000000001</v>
      </c>
      <c r="I496" s="284"/>
      <c r="J496" s="280"/>
      <c r="K496" s="280"/>
      <c r="L496" s="285"/>
      <c r="M496" s="286"/>
      <c r="N496" s="287"/>
      <c r="O496" s="287"/>
      <c r="P496" s="287"/>
      <c r="Q496" s="287"/>
      <c r="R496" s="287"/>
      <c r="S496" s="287"/>
      <c r="T496" s="28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89" t="s">
        <v>179</v>
      </c>
      <c r="AU496" s="289" t="s">
        <v>89</v>
      </c>
      <c r="AV496" s="15" t="s">
        <v>135</v>
      </c>
      <c r="AW496" s="15" t="s">
        <v>35</v>
      </c>
      <c r="AX496" s="15" t="s">
        <v>87</v>
      </c>
      <c r="AY496" s="289" t="s">
        <v>121</v>
      </c>
    </row>
    <row r="497" s="2" customFormat="1" ht="21.75" customHeight="1">
      <c r="A497" s="39"/>
      <c r="B497" s="40"/>
      <c r="C497" s="227" t="s">
        <v>521</v>
      </c>
      <c r="D497" s="227" t="s">
        <v>122</v>
      </c>
      <c r="E497" s="228" t="s">
        <v>522</v>
      </c>
      <c r="F497" s="229" t="s">
        <v>523</v>
      </c>
      <c r="G497" s="230" t="s">
        <v>174</v>
      </c>
      <c r="H497" s="231">
        <v>179.09299999999999</v>
      </c>
      <c r="I497" s="232"/>
      <c r="J497" s="233">
        <f>ROUND(I497*H497,2)</f>
        <v>0</v>
      </c>
      <c r="K497" s="229" t="s">
        <v>175</v>
      </c>
      <c r="L497" s="45"/>
      <c r="M497" s="234" t="s">
        <v>1</v>
      </c>
      <c r="N497" s="235" t="s">
        <v>44</v>
      </c>
      <c r="O497" s="92"/>
      <c r="P497" s="236">
        <f>O497*H497</f>
        <v>0</v>
      </c>
      <c r="Q497" s="236">
        <v>0</v>
      </c>
      <c r="R497" s="236">
        <f>Q497*H497</f>
        <v>0</v>
      </c>
      <c r="S497" s="236">
        <v>0</v>
      </c>
      <c r="T497" s="237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8" t="s">
        <v>135</v>
      </c>
      <c r="AT497" s="238" t="s">
        <v>122</v>
      </c>
      <c r="AU497" s="238" t="s">
        <v>89</v>
      </c>
      <c r="AY497" s="18" t="s">
        <v>121</v>
      </c>
      <c r="BE497" s="239">
        <f>IF(N497="základní",J497,0)</f>
        <v>0</v>
      </c>
      <c r="BF497" s="239">
        <f>IF(N497="snížená",J497,0)</f>
        <v>0</v>
      </c>
      <c r="BG497" s="239">
        <f>IF(N497="zákl. přenesená",J497,0)</f>
        <v>0</v>
      </c>
      <c r="BH497" s="239">
        <f>IF(N497="sníž. přenesená",J497,0)</f>
        <v>0</v>
      </c>
      <c r="BI497" s="239">
        <f>IF(N497="nulová",J497,0)</f>
        <v>0</v>
      </c>
      <c r="BJ497" s="18" t="s">
        <v>87</v>
      </c>
      <c r="BK497" s="239">
        <f>ROUND(I497*H497,2)</f>
        <v>0</v>
      </c>
      <c r="BL497" s="18" t="s">
        <v>135</v>
      </c>
      <c r="BM497" s="238" t="s">
        <v>524</v>
      </c>
    </row>
    <row r="498" s="2" customFormat="1">
      <c r="A498" s="39"/>
      <c r="B498" s="40"/>
      <c r="C498" s="41"/>
      <c r="D498" s="254" t="s">
        <v>177</v>
      </c>
      <c r="E498" s="41"/>
      <c r="F498" s="255" t="s">
        <v>178</v>
      </c>
      <c r="G498" s="41"/>
      <c r="H498" s="41"/>
      <c r="I498" s="145"/>
      <c r="J498" s="41"/>
      <c r="K498" s="41"/>
      <c r="L498" s="45"/>
      <c r="M498" s="256"/>
      <c r="N498" s="257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177</v>
      </c>
      <c r="AU498" s="18" t="s">
        <v>89</v>
      </c>
    </row>
    <row r="499" s="13" customFormat="1">
      <c r="A499" s="13"/>
      <c r="B499" s="258"/>
      <c r="C499" s="259"/>
      <c r="D499" s="254" t="s">
        <v>179</v>
      </c>
      <c r="E499" s="260" t="s">
        <v>1</v>
      </c>
      <c r="F499" s="261" t="s">
        <v>447</v>
      </c>
      <c r="G499" s="259"/>
      <c r="H499" s="260" t="s">
        <v>1</v>
      </c>
      <c r="I499" s="262"/>
      <c r="J499" s="259"/>
      <c r="K499" s="259"/>
      <c r="L499" s="263"/>
      <c r="M499" s="264"/>
      <c r="N499" s="265"/>
      <c r="O499" s="265"/>
      <c r="P499" s="265"/>
      <c r="Q499" s="265"/>
      <c r="R499" s="265"/>
      <c r="S499" s="265"/>
      <c r="T499" s="26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7" t="s">
        <v>179</v>
      </c>
      <c r="AU499" s="267" t="s">
        <v>89</v>
      </c>
      <c r="AV499" s="13" t="s">
        <v>87</v>
      </c>
      <c r="AW499" s="13" t="s">
        <v>35</v>
      </c>
      <c r="AX499" s="13" t="s">
        <v>79</v>
      </c>
      <c r="AY499" s="267" t="s">
        <v>121</v>
      </c>
    </row>
    <row r="500" s="14" customFormat="1">
      <c r="A500" s="14"/>
      <c r="B500" s="268"/>
      <c r="C500" s="269"/>
      <c r="D500" s="254" t="s">
        <v>179</v>
      </c>
      <c r="E500" s="270" t="s">
        <v>1</v>
      </c>
      <c r="F500" s="271" t="s">
        <v>448</v>
      </c>
      <c r="G500" s="269"/>
      <c r="H500" s="272">
        <v>17.289999999999999</v>
      </c>
      <c r="I500" s="273"/>
      <c r="J500" s="269"/>
      <c r="K500" s="269"/>
      <c r="L500" s="274"/>
      <c r="M500" s="275"/>
      <c r="N500" s="276"/>
      <c r="O500" s="276"/>
      <c r="P500" s="276"/>
      <c r="Q500" s="276"/>
      <c r="R500" s="276"/>
      <c r="S500" s="276"/>
      <c r="T500" s="27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8" t="s">
        <v>179</v>
      </c>
      <c r="AU500" s="278" t="s">
        <v>89</v>
      </c>
      <c r="AV500" s="14" t="s">
        <v>89</v>
      </c>
      <c r="AW500" s="14" t="s">
        <v>35</v>
      </c>
      <c r="AX500" s="14" t="s">
        <v>79</v>
      </c>
      <c r="AY500" s="278" t="s">
        <v>121</v>
      </c>
    </row>
    <row r="501" s="14" customFormat="1">
      <c r="A501" s="14"/>
      <c r="B501" s="268"/>
      <c r="C501" s="269"/>
      <c r="D501" s="254" t="s">
        <v>179</v>
      </c>
      <c r="E501" s="270" t="s">
        <v>1</v>
      </c>
      <c r="F501" s="271" t="s">
        <v>449</v>
      </c>
      <c r="G501" s="269"/>
      <c r="H501" s="272">
        <v>5.8799999999999999</v>
      </c>
      <c r="I501" s="273"/>
      <c r="J501" s="269"/>
      <c r="K501" s="269"/>
      <c r="L501" s="274"/>
      <c r="M501" s="275"/>
      <c r="N501" s="276"/>
      <c r="O501" s="276"/>
      <c r="P501" s="276"/>
      <c r="Q501" s="276"/>
      <c r="R501" s="276"/>
      <c r="S501" s="276"/>
      <c r="T501" s="27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8" t="s">
        <v>179</v>
      </c>
      <c r="AU501" s="278" t="s">
        <v>89</v>
      </c>
      <c r="AV501" s="14" t="s">
        <v>89</v>
      </c>
      <c r="AW501" s="14" t="s">
        <v>35</v>
      </c>
      <c r="AX501" s="14" t="s">
        <v>79</v>
      </c>
      <c r="AY501" s="278" t="s">
        <v>121</v>
      </c>
    </row>
    <row r="502" s="14" customFormat="1">
      <c r="A502" s="14"/>
      <c r="B502" s="268"/>
      <c r="C502" s="269"/>
      <c r="D502" s="254" t="s">
        <v>179</v>
      </c>
      <c r="E502" s="270" t="s">
        <v>1</v>
      </c>
      <c r="F502" s="271" t="s">
        <v>450</v>
      </c>
      <c r="G502" s="269"/>
      <c r="H502" s="272">
        <v>4.7300000000000004</v>
      </c>
      <c r="I502" s="273"/>
      <c r="J502" s="269"/>
      <c r="K502" s="269"/>
      <c r="L502" s="274"/>
      <c r="M502" s="275"/>
      <c r="N502" s="276"/>
      <c r="O502" s="276"/>
      <c r="P502" s="276"/>
      <c r="Q502" s="276"/>
      <c r="R502" s="276"/>
      <c r="S502" s="276"/>
      <c r="T502" s="27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8" t="s">
        <v>179</v>
      </c>
      <c r="AU502" s="278" t="s">
        <v>89</v>
      </c>
      <c r="AV502" s="14" t="s">
        <v>89</v>
      </c>
      <c r="AW502" s="14" t="s">
        <v>35</v>
      </c>
      <c r="AX502" s="14" t="s">
        <v>79</v>
      </c>
      <c r="AY502" s="278" t="s">
        <v>121</v>
      </c>
    </row>
    <row r="503" s="14" customFormat="1">
      <c r="A503" s="14"/>
      <c r="B503" s="268"/>
      <c r="C503" s="269"/>
      <c r="D503" s="254" t="s">
        <v>179</v>
      </c>
      <c r="E503" s="270" t="s">
        <v>1</v>
      </c>
      <c r="F503" s="271" t="s">
        <v>451</v>
      </c>
      <c r="G503" s="269"/>
      <c r="H503" s="272">
        <v>9.4499999999999993</v>
      </c>
      <c r="I503" s="273"/>
      <c r="J503" s="269"/>
      <c r="K503" s="269"/>
      <c r="L503" s="274"/>
      <c r="M503" s="275"/>
      <c r="N503" s="276"/>
      <c r="O503" s="276"/>
      <c r="P503" s="276"/>
      <c r="Q503" s="276"/>
      <c r="R503" s="276"/>
      <c r="S503" s="276"/>
      <c r="T503" s="27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78" t="s">
        <v>179</v>
      </c>
      <c r="AU503" s="278" t="s">
        <v>89</v>
      </c>
      <c r="AV503" s="14" t="s">
        <v>89</v>
      </c>
      <c r="AW503" s="14" t="s">
        <v>35</v>
      </c>
      <c r="AX503" s="14" t="s">
        <v>79</v>
      </c>
      <c r="AY503" s="278" t="s">
        <v>121</v>
      </c>
    </row>
    <row r="504" s="14" customFormat="1">
      <c r="A504" s="14"/>
      <c r="B504" s="268"/>
      <c r="C504" s="269"/>
      <c r="D504" s="254" t="s">
        <v>179</v>
      </c>
      <c r="E504" s="270" t="s">
        <v>1</v>
      </c>
      <c r="F504" s="271" t="s">
        <v>452</v>
      </c>
      <c r="G504" s="269"/>
      <c r="H504" s="272">
        <v>6.2699999999999996</v>
      </c>
      <c r="I504" s="273"/>
      <c r="J504" s="269"/>
      <c r="K504" s="269"/>
      <c r="L504" s="274"/>
      <c r="M504" s="275"/>
      <c r="N504" s="276"/>
      <c r="O504" s="276"/>
      <c r="P504" s="276"/>
      <c r="Q504" s="276"/>
      <c r="R504" s="276"/>
      <c r="S504" s="276"/>
      <c r="T504" s="27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8" t="s">
        <v>179</v>
      </c>
      <c r="AU504" s="278" t="s">
        <v>89</v>
      </c>
      <c r="AV504" s="14" t="s">
        <v>89</v>
      </c>
      <c r="AW504" s="14" t="s">
        <v>35</v>
      </c>
      <c r="AX504" s="14" t="s">
        <v>79</v>
      </c>
      <c r="AY504" s="278" t="s">
        <v>121</v>
      </c>
    </row>
    <row r="505" s="14" customFormat="1">
      <c r="A505" s="14"/>
      <c r="B505" s="268"/>
      <c r="C505" s="269"/>
      <c r="D505" s="254" t="s">
        <v>179</v>
      </c>
      <c r="E505" s="270" t="s">
        <v>1</v>
      </c>
      <c r="F505" s="271" t="s">
        <v>453</v>
      </c>
      <c r="G505" s="269"/>
      <c r="H505" s="272">
        <v>4.1399999999999997</v>
      </c>
      <c r="I505" s="273"/>
      <c r="J505" s="269"/>
      <c r="K505" s="269"/>
      <c r="L505" s="274"/>
      <c r="M505" s="275"/>
      <c r="N505" s="276"/>
      <c r="O505" s="276"/>
      <c r="P505" s="276"/>
      <c r="Q505" s="276"/>
      <c r="R505" s="276"/>
      <c r="S505" s="276"/>
      <c r="T505" s="27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8" t="s">
        <v>179</v>
      </c>
      <c r="AU505" s="278" t="s">
        <v>89</v>
      </c>
      <c r="AV505" s="14" t="s">
        <v>89</v>
      </c>
      <c r="AW505" s="14" t="s">
        <v>35</v>
      </c>
      <c r="AX505" s="14" t="s">
        <v>79</v>
      </c>
      <c r="AY505" s="278" t="s">
        <v>121</v>
      </c>
    </row>
    <row r="506" s="14" customFormat="1">
      <c r="A506" s="14"/>
      <c r="B506" s="268"/>
      <c r="C506" s="269"/>
      <c r="D506" s="254" t="s">
        <v>179</v>
      </c>
      <c r="E506" s="270" t="s">
        <v>1</v>
      </c>
      <c r="F506" s="271" t="s">
        <v>454</v>
      </c>
      <c r="G506" s="269"/>
      <c r="H506" s="272">
        <v>10.24</v>
      </c>
      <c r="I506" s="273"/>
      <c r="J506" s="269"/>
      <c r="K506" s="269"/>
      <c r="L506" s="274"/>
      <c r="M506" s="275"/>
      <c r="N506" s="276"/>
      <c r="O506" s="276"/>
      <c r="P506" s="276"/>
      <c r="Q506" s="276"/>
      <c r="R506" s="276"/>
      <c r="S506" s="276"/>
      <c r="T506" s="27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8" t="s">
        <v>179</v>
      </c>
      <c r="AU506" s="278" t="s">
        <v>89</v>
      </c>
      <c r="AV506" s="14" t="s">
        <v>89</v>
      </c>
      <c r="AW506" s="14" t="s">
        <v>35</v>
      </c>
      <c r="AX506" s="14" t="s">
        <v>79</v>
      </c>
      <c r="AY506" s="278" t="s">
        <v>121</v>
      </c>
    </row>
    <row r="507" s="14" customFormat="1">
      <c r="A507" s="14"/>
      <c r="B507" s="268"/>
      <c r="C507" s="269"/>
      <c r="D507" s="254" t="s">
        <v>179</v>
      </c>
      <c r="E507" s="270" t="s">
        <v>1</v>
      </c>
      <c r="F507" s="271" t="s">
        <v>455</v>
      </c>
      <c r="G507" s="269"/>
      <c r="H507" s="272">
        <v>12.560000000000001</v>
      </c>
      <c r="I507" s="273"/>
      <c r="J507" s="269"/>
      <c r="K507" s="269"/>
      <c r="L507" s="274"/>
      <c r="M507" s="275"/>
      <c r="N507" s="276"/>
      <c r="O507" s="276"/>
      <c r="P507" s="276"/>
      <c r="Q507" s="276"/>
      <c r="R507" s="276"/>
      <c r="S507" s="276"/>
      <c r="T507" s="27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78" t="s">
        <v>179</v>
      </c>
      <c r="AU507" s="278" t="s">
        <v>89</v>
      </c>
      <c r="AV507" s="14" t="s">
        <v>89</v>
      </c>
      <c r="AW507" s="14" t="s">
        <v>35</v>
      </c>
      <c r="AX507" s="14" t="s">
        <v>79</v>
      </c>
      <c r="AY507" s="278" t="s">
        <v>121</v>
      </c>
    </row>
    <row r="508" s="14" customFormat="1">
      <c r="A508" s="14"/>
      <c r="B508" s="268"/>
      <c r="C508" s="269"/>
      <c r="D508" s="254" t="s">
        <v>179</v>
      </c>
      <c r="E508" s="270" t="s">
        <v>1</v>
      </c>
      <c r="F508" s="271" t="s">
        <v>456</v>
      </c>
      <c r="G508" s="269"/>
      <c r="H508" s="272">
        <v>18.600000000000001</v>
      </c>
      <c r="I508" s="273"/>
      <c r="J508" s="269"/>
      <c r="K508" s="269"/>
      <c r="L508" s="274"/>
      <c r="M508" s="275"/>
      <c r="N508" s="276"/>
      <c r="O508" s="276"/>
      <c r="P508" s="276"/>
      <c r="Q508" s="276"/>
      <c r="R508" s="276"/>
      <c r="S508" s="276"/>
      <c r="T508" s="277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78" t="s">
        <v>179</v>
      </c>
      <c r="AU508" s="278" t="s">
        <v>89</v>
      </c>
      <c r="AV508" s="14" t="s">
        <v>89</v>
      </c>
      <c r="AW508" s="14" t="s">
        <v>35</v>
      </c>
      <c r="AX508" s="14" t="s">
        <v>79</v>
      </c>
      <c r="AY508" s="278" t="s">
        <v>121</v>
      </c>
    </row>
    <row r="509" s="14" customFormat="1">
      <c r="A509" s="14"/>
      <c r="B509" s="268"/>
      <c r="C509" s="269"/>
      <c r="D509" s="254" t="s">
        <v>179</v>
      </c>
      <c r="E509" s="270" t="s">
        <v>1</v>
      </c>
      <c r="F509" s="271" t="s">
        <v>457</v>
      </c>
      <c r="G509" s="269"/>
      <c r="H509" s="272">
        <v>10.119999999999999</v>
      </c>
      <c r="I509" s="273"/>
      <c r="J509" s="269"/>
      <c r="K509" s="269"/>
      <c r="L509" s="274"/>
      <c r="M509" s="275"/>
      <c r="N509" s="276"/>
      <c r="O509" s="276"/>
      <c r="P509" s="276"/>
      <c r="Q509" s="276"/>
      <c r="R509" s="276"/>
      <c r="S509" s="276"/>
      <c r="T509" s="277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8" t="s">
        <v>179</v>
      </c>
      <c r="AU509" s="278" t="s">
        <v>89</v>
      </c>
      <c r="AV509" s="14" t="s">
        <v>89</v>
      </c>
      <c r="AW509" s="14" t="s">
        <v>35</v>
      </c>
      <c r="AX509" s="14" t="s">
        <v>79</v>
      </c>
      <c r="AY509" s="278" t="s">
        <v>121</v>
      </c>
    </row>
    <row r="510" s="14" customFormat="1">
      <c r="A510" s="14"/>
      <c r="B510" s="268"/>
      <c r="C510" s="269"/>
      <c r="D510" s="254" t="s">
        <v>179</v>
      </c>
      <c r="E510" s="270" t="s">
        <v>1</v>
      </c>
      <c r="F510" s="271" t="s">
        <v>458</v>
      </c>
      <c r="G510" s="269"/>
      <c r="H510" s="272">
        <v>6.2400000000000002</v>
      </c>
      <c r="I510" s="273"/>
      <c r="J510" s="269"/>
      <c r="K510" s="269"/>
      <c r="L510" s="274"/>
      <c r="M510" s="275"/>
      <c r="N510" s="276"/>
      <c r="O510" s="276"/>
      <c r="P510" s="276"/>
      <c r="Q510" s="276"/>
      <c r="R510" s="276"/>
      <c r="S510" s="276"/>
      <c r="T510" s="27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78" t="s">
        <v>179</v>
      </c>
      <c r="AU510" s="278" t="s">
        <v>89</v>
      </c>
      <c r="AV510" s="14" t="s">
        <v>89</v>
      </c>
      <c r="AW510" s="14" t="s">
        <v>35</v>
      </c>
      <c r="AX510" s="14" t="s">
        <v>79</v>
      </c>
      <c r="AY510" s="278" t="s">
        <v>121</v>
      </c>
    </row>
    <row r="511" s="14" customFormat="1">
      <c r="A511" s="14"/>
      <c r="B511" s="268"/>
      <c r="C511" s="269"/>
      <c r="D511" s="254" t="s">
        <v>179</v>
      </c>
      <c r="E511" s="270" t="s">
        <v>1</v>
      </c>
      <c r="F511" s="271" t="s">
        <v>459</v>
      </c>
      <c r="G511" s="269"/>
      <c r="H511" s="272">
        <v>5.1150000000000002</v>
      </c>
      <c r="I511" s="273"/>
      <c r="J511" s="269"/>
      <c r="K511" s="269"/>
      <c r="L511" s="274"/>
      <c r="M511" s="275"/>
      <c r="N511" s="276"/>
      <c r="O511" s="276"/>
      <c r="P511" s="276"/>
      <c r="Q511" s="276"/>
      <c r="R511" s="276"/>
      <c r="S511" s="276"/>
      <c r="T511" s="27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8" t="s">
        <v>179</v>
      </c>
      <c r="AU511" s="278" t="s">
        <v>89</v>
      </c>
      <c r="AV511" s="14" t="s">
        <v>89</v>
      </c>
      <c r="AW511" s="14" t="s">
        <v>35</v>
      </c>
      <c r="AX511" s="14" t="s">
        <v>79</v>
      </c>
      <c r="AY511" s="278" t="s">
        <v>121</v>
      </c>
    </row>
    <row r="512" s="14" customFormat="1">
      <c r="A512" s="14"/>
      <c r="B512" s="268"/>
      <c r="C512" s="269"/>
      <c r="D512" s="254" t="s">
        <v>179</v>
      </c>
      <c r="E512" s="270" t="s">
        <v>1</v>
      </c>
      <c r="F512" s="271" t="s">
        <v>460</v>
      </c>
      <c r="G512" s="269"/>
      <c r="H512" s="272">
        <v>8.2279999999999998</v>
      </c>
      <c r="I512" s="273"/>
      <c r="J512" s="269"/>
      <c r="K512" s="269"/>
      <c r="L512" s="274"/>
      <c r="M512" s="275"/>
      <c r="N512" s="276"/>
      <c r="O512" s="276"/>
      <c r="P512" s="276"/>
      <c r="Q512" s="276"/>
      <c r="R512" s="276"/>
      <c r="S512" s="276"/>
      <c r="T512" s="27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78" t="s">
        <v>179</v>
      </c>
      <c r="AU512" s="278" t="s">
        <v>89</v>
      </c>
      <c r="AV512" s="14" t="s">
        <v>89</v>
      </c>
      <c r="AW512" s="14" t="s">
        <v>35</v>
      </c>
      <c r="AX512" s="14" t="s">
        <v>79</v>
      </c>
      <c r="AY512" s="278" t="s">
        <v>121</v>
      </c>
    </row>
    <row r="513" s="14" customFormat="1">
      <c r="A513" s="14"/>
      <c r="B513" s="268"/>
      <c r="C513" s="269"/>
      <c r="D513" s="254" t="s">
        <v>179</v>
      </c>
      <c r="E513" s="270" t="s">
        <v>1</v>
      </c>
      <c r="F513" s="271" t="s">
        <v>461</v>
      </c>
      <c r="G513" s="269"/>
      <c r="H513" s="272">
        <v>6.1050000000000004</v>
      </c>
      <c r="I513" s="273"/>
      <c r="J513" s="269"/>
      <c r="K513" s="269"/>
      <c r="L513" s="274"/>
      <c r="M513" s="275"/>
      <c r="N513" s="276"/>
      <c r="O513" s="276"/>
      <c r="P513" s="276"/>
      <c r="Q513" s="276"/>
      <c r="R513" s="276"/>
      <c r="S513" s="276"/>
      <c r="T513" s="27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8" t="s">
        <v>179</v>
      </c>
      <c r="AU513" s="278" t="s">
        <v>89</v>
      </c>
      <c r="AV513" s="14" t="s">
        <v>89</v>
      </c>
      <c r="AW513" s="14" t="s">
        <v>35</v>
      </c>
      <c r="AX513" s="14" t="s">
        <v>79</v>
      </c>
      <c r="AY513" s="278" t="s">
        <v>121</v>
      </c>
    </row>
    <row r="514" s="14" customFormat="1">
      <c r="A514" s="14"/>
      <c r="B514" s="268"/>
      <c r="C514" s="269"/>
      <c r="D514" s="254" t="s">
        <v>179</v>
      </c>
      <c r="E514" s="270" t="s">
        <v>1</v>
      </c>
      <c r="F514" s="271" t="s">
        <v>525</v>
      </c>
      <c r="G514" s="269"/>
      <c r="H514" s="272">
        <v>11.385</v>
      </c>
      <c r="I514" s="273"/>
      <c r="J514" s="269"/>
      <c r="K514" s="269"/>
      <c r="L514" s="274"/>
      <c r="M514" s="275"/>
      <c r="N514" s="276"/>
      <c r="O514" s="276"/>
      <c r="P514" s="276"/>
      <c r="Q514" s="276"/>
      <c r="R514" s="276"/>
      <c r="S514" s="276"/>
      <c r="T514" s="27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8" t="s">
        <v>179</v>
      </c>
      <c r="AU514" s="278" t="s">
        <v>89</v>
      </c>
      <c r="AV514" s="14" t="s">
        <v>89</v>
      </c>
      <c r="AW514" s="14" t="s">
        <v>35</v>
      </c>
      <c r="AX514" s="14" t="s">
        <v>79</v>
      </c>
      <c r="AY514" s="278" t="s">
        <v>121</v>
      </c>
    </row>
    <row r="515" s="13" customFormat="1">
      <c r="A515" s="13"/>
      <c r="B515" s="258"/>
      <c r="C515" s="259"/>
      <c r="D515" s="254" t="s">
        <v>179</v>
      </c>
      <c r="E515" s="260" t="s">
        <v>1</v>
      </c>
      <c r="F515" s="261" t="s">
        <v>463</v>
      </c>
      <c r="G515" s="259"/>
      <c r="H515" s="260" t="s">
        <v>1</v>
      </c>
      <c r="I515" s="262"/>
      <c r="J515" s="259"/>
      <c r="K515" s="259"/>
      <c r="L515" s="263"/>
      <c r="M515" s="264"/>
      <c r="N515" s="265"/>
      <c r="O515" s="265"/>
      <c r="P515" s="265"/>
      <c r="Q515" s="265"/>
      <c r="R515" s="265"/>
      <c r="S515" s="265"/>
      <c r="T515" s="26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67" t="s">
        <v>179</v>
      </c>
      <c r="AU515" s="267" t="s">
        <v>89</v>
      </c>
      <c r="AV515" s="13" t="s">
        <v>87</v>
      </c>
      <c r="AW515" s="13" t="s">
        <v>35</v>
      </c>
      <c r="AX515" s="13" t="s">
        <v>79</v>
      </c>
      <c r="AY515" s="267" t="s">
        <v>121</v>
      </c>
    </row>
    <row r="516" s="14" customFormat="1">
      <c r="A516" s="14"/>
      <c r="B516" s="268"/>
      <c r="C516" s="269"/>
      <c r="D516" s="254" t="s">
        <v>179</v>
      </c>
      <c r="E516" s="270" t="s">
        <v>1</v>
      </c>
      <c r="F516" s="271" t="s">
        <v>464</v>
      </c>
      <c r="G516" s="269"/>
      <c r="H516" s="272">
        <v>42.740000000000002</v>
      </c>
      <c r="I516" s="273"/>
      <c r="J516" s="269"/>
      <c r="K516" s="269"/>
      <c r="L516" s="274"/>
      <c r="M516" s="275"/>
      <c r="N516" s="276"/>
      <c r="O516" s="276"/>
      <c r="P516" s="276"/>
      <c r="Q516" s="276"/>
      <c r="R516" s="276"/>
      <c r="S516" s="276"/>
      <c r="T516" s="277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78" t="s">
        <v>179</v>
      </c>
      <c r="AU516" s="278" t="s">
        <v>89</v>
      </c>
      <c r="AV516" s="14" t="s">
        <v>89</v>
      </c>
      <c r="AW516" s="14" t="s">
        <v>35</v>
      </c>
      <c r="AX516" s="14" t="s">
        <v>79</v>
      </c>
      <c r="AY516" s="278" t="s">
        <v>121</v>
      </c>
    </row>
    <row r="517" s="15" customFormat="1">
      <c r="A517" s="15"/>
      <c r="B517" s="279"/>
      <c r="C517" s="280"/>
      <c r="D517" s="254" t="s">
        <v>179</v>
      </c>
      <c r="E517" s="281" t="s">
        <v>1</v>
      </c>
      <c r="F517" s="282" t="s">
        <v>183</v>
      </c>
      <c r="G517" s="280"/>
      <c r="H517" s="283">
        <v>179.09299999999999</v>
      </c>
      <c r="I517" s="284"/>
      <c r="J517" s="280"/>
      <c r="K517" s="280"/>
      <c r="L517" s="285"/>
      <c r="M517" s="286"/>
      <c r="N517" s="287"/>
      <c r="O517" s="287"/>
      <c r="P517" s="287"/>
      <c r="Q517" s="287"/>
      <c r="R517" s="287"/>
      <c r="S517" s="287"/>
      <c r="T517" s="288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89" t="s">
        <v>179</v>
      </c>
      <c r="AU517" s="289" t="s">
        <v>89</v>
      </c>
      <c r="AV517" s="15" t="s">
        <v>135</v>
      </c>
      <c r="AW517" s="15" t="s">
        <v>35</v>
      </c>
      <c r="AX517" s="15" t="s">
        <v>87</v>
      </c>
      <c r="AY517" s="289" t="s">
        <v>121</v>
      </c>
    </row>
    <row r="518" s="2" customFormat="1" ht="21.75" customHeight="1">
      <c r="A518" s="39"/>
      <c r="B518" s="40"/>
      <c r="C518" s="227" t="s">
        <v>526</v>
      </c>
      <c r="D518" s="227" t="s">
        <v>122</v>
      </c>
      <c r="E518" s="228" t="s">
        <v>527</v>
      </c>
      <c r="F518" s="229" t="s">
        <v>528</v>
      </c>
      <c r="G518" s="230" t="s">
        <v>174</v>
      </c>
      <c r="H518" s="231">
        <v>36</v>
      </c>
      <c r="I518" s="232"/>
      <c r="J518" s="233">
        <f>ROUND(I518*H518,2)</f>
        <v>0</v>
      </c>
      <c r="K518" s="229" t="s">
        <v>175</v>
      </c>
      <c r="L518" s="45"/>
      <c r="M518" s="234" t="s">
        <v>1</v>
      </c>
      <c r="N518" s="235" t="s">
        <v>44</v>
      </c>
      <c r="O518" s="92"/>
      <c r="P518" s="236">
        <f>O518*H518</f>
        <v>0</v>
      </c>
      <c r="Q518" s="236">
        <v>0.10373</v>
      </c>
      <c r="R518" s="236">
        <f>Q518*H518</f>
        <v>3.73428</v>
      </c>
      <c r="S518" s="236">
        <v>0</v>
      </c>
      <c r="T518" s="237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8" t="s">
        <v>135</v>
      </c>
      <c r="AT518" s="238" t="s">
        <v>122</v>
      </c>
      <c r="AU518" s="238" t="s">
        <v>89</v>
      </c>
      <c r="AY518" s="18" t="s">
        <v>121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8" t="s">
        <v>87</v>
      </c>
      <c r="BK518" s="239">
        <f>ROUND(I518*H518,2)</f>
        <v>0</v>
      </c>
      <c r="BL518" s="18" t="s">
        <v>135</v>
      </c>
      <c r="BM518" s="238" t="s">
        <v>529</v>
      </c>
    </row>
    <row r="519" s="2" customFormat="1">
      <c r="A519" s="39"/>
      <c r="B519" s="40"/>
      <c r="C519" s="41"/>
      <c r="D519" s="254" t="s">
        <v>177</v>
      </c>
      <c r="E519" s="41"/>
      <c r="F519" s="255" t="s">
        <v>178</v>
      </c>
      <c r="G519" s="41"/>
      <c r="H519" s="41"/>
      <c r="I519" s="145"/>
      <c r="J519" s="41"/>
      <c r="K519" s="41"/>
      <c r="L519" s="45"/>
      <c r="M519" s="256"/>
      <c r="N519" s="257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177</v>
      </c>
      <c r="AU519" s="18" t="s">
        <v>89</v>
      </c>
    </row>
    <row r="520" s="13" customFormat="1">
      <c r="A520" s="13"/>
      <c r="B520" s="258"/>
      <c r="C520" s="259"/>
      <c r="D520" s="254" t="s">
        <v>179</v>
      </c>
      <c r="E520" s="260" t="s">
        <v>1</v>
      </c>
      <c r="F520" s="261" t="s">
        <v>530</v>
      </c>
      <c r="G520" s="259"/>
      <c r="H520" s="260" t="s">
        <v>1</v>
      </c>
      <c r="I520" s="262"/>
      <c r="J520" s="259"/>
      <c r="K520" s="259"/>
      <c r="L520" s="263"/>
      <c r="M520" s="264"/>
      <c r="N520" s="265"/>
      <c r="O520" s="265"/>
      <c r="P520" s="265"/>
      <c r="Q520" s="265"/>
      <c r="R520" s="265"/>
      <c r="S520" s="265"/>
      <c r="T520" s="26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7" t="s">
        <v>179</v>
      </c>
      <c r="AU520" s="267" t="s">
        <v>89</v>
      </c>
      <c r="AV520" s="13" t="s">
        <v>87</v>
      </c>
      <c r="AW520" s="13" t="s">
        <v>35</v>
      </c>
      <c r="AX520" s="13" t="s">
        <v>79</v>
      </c>
      <c r="AY520" s="267" t="s">
        <v>121</v>
      </c>
    </row>
    <row r="521" s="14" customFormat="1">
      <c r="A521" s="14"/>
      <c r="B521" s="268"/>
      <c r="C521" s="269"/>
      <c r="D521" s="254" t="s">
        <v>179</v>
      </c>
      <c r="E521" s="270" t="s">
        <v>1</v>
      </c>
      <c r="F521" s="271" t="s">
        <v>531</v>
      </c>
      <c r="G521" s="269"/>
      <c r="H521" s="272">
        <v>36</v>
      </c>
      <c r="I521" s="273"/>
      <c r="J521" s="269"/>
      <c r="K521" s="269"/>
      <c r="L521" s="274"/>
      <c r="M521" s="275"/>
      <c r="N521" s="276"/>
      <c r="O521" s="276"/>
      <c r="P521" s="276"/>
      <c r="Q521" s="276"/>
      <c r="R521" s="276"/>
      <c r="S521" s="276"/>
      <c r="T521" s="27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8" t="s">
        <v>179</v>
      </c>
      <c r="AU521" s="278" t="s">
        <v>89</v>
      </c>
      <c r="AV521" s="14" t="s">
        <v>89</v>
      </c>
      <c r="AW521" s="14" t="s">
        <v>35</v>
      </c>
      <c r="AX521" s="14" t="s">
        <v>87</v>
      </c>
      <c r="AY521" s="278" t="s">
        <v>121</v>
      </c>
    </row>
    <row r="522" s="2" customFormat="1" ht="21.75" customHeight="1">
      <c r="A522" s="39"/>
      <c r="B522" s="40"/>
      <c r="C522" s="227" t="s">
        <v>532</v>
      </c>
      <c r="D522" s="227" t="s">
        <v>122</v>
      </c>
      <c r="E522" s="228" t="s">
        <v>533</v>
      </c>
      <c r="F522" s="229" t="s">
        <v>534</v>
      </c>
      <c r="G522" s="230" t="s">
        <v>174</v>
      </c>
      <c r="H522" s="231">
        <v>293.84899999999999</v>
      </c>
      <c r="I522" s="232"/>
      <c r="J522" s="233">
        <f>ROUND(I522*H522,2)</f>
        <v>0</v>
      </c>
      <c r="K522" s="229" t="s">
        <v>175</v>
      </c>
      <c r="L522" s="45"/>
      <c r="M522" s="234" t="s">
        <v>1</v>
      </c>
      <c r="N522" s="235" t="s">
        <v>44</v>
      </c>
      <c r="O522" s="92"/>
      <c r="P522" s="236">
        <f>O522*H522</f>
        <v>0</v>
      </c>
      <c r="Q522" s="236">
        <v>0.16700000000000001</v>
      </c>
      <c r="R522" s="236">
        <f>Q522*H522</f>
        <v>49.072783000000001</v>
      </c>
      <c r="S522" s="236">
        <v>0</v>
      </c>
      <c r="T522" s="23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8" t="s">
        <v>135</v>
      </c>
      <c r="AT522" s="238" t="s">
        <v>122</v>
      </c>
      <c r="AU522" s="238" t="s">
        <v>89</v>
      </c>
      <c r="AY522" s="18" t="s">
        <v>121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8" t="s">
        <v>87</v>
      </c>
      <c r="BK522" s="239">
        <f>ROUND(I522*H522,2)</f>
        <v>0</v>
      </c>
      <c r="BL522" s="18" t="s">
        <v>135</v>
      </c>
      <c r="BM522" s="238" t="s">
        <v>535</v>
      </c>
    </row>
    <row r="523" s="2" customFormat="1">
      <c r="A523" s="39"/>
      <c r="B523" s="40"/>
      <c r="C523" s="41"/>
      <c r="D523" s="254" t="s">
        <v>177</v>
      </c>
      <c r="E523" s="41"/>
      <c r="F523" s="255" t="s">
        <v>178</v>
      </c>
      <c r="G523" s="41"/>
      <c r="H523" s="41"/>
      <c r="I523" s="145"/>
      <c r="J523" s="41"/>
      <c r="K523" s="41"/>
      <c r="L523" s="45"/>
      <c r="M523" s="256"/>
      <c r="N523" s="257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177</v>
      </c>
      <c r="AU523" s="18" t="s">
        <v>89</v>
      </c>
    </row>
    <row r="524" s="13" customFormat="1">
      <c r="A524" s="13"/>
      <c r="B524" s="258"/>
      <c r="C524" s="259"/>
      <c r="D524" s="254" t="s">
        <v>179</v>
      </c>
      <c r="E524" s="260" t="s">
        <v>1</v>
      </c>
      <c r="F524" s="261" t="s">
        <v>536</v>
      </c>
      <c r="G524" s="259"/>
      <c r="H524" s="260" t="s">
        <v>1</v>
      </c>
      <c r="I524" s="262"/>
      <c r="J524" s="259"/>
      <c r="K524" s="259"/>
      <c r="L524" s="263"/>
      <c r="M524" s="264"/>
      <c r="N524" s="265"/>
      <c r="O524" s="265"/>
      <c r="P524" s="265"/>
      <c r="Q524" s="265"/>
      <c r="R524" s="265"/>
      <c r="S524" s="265"/>
      <c r="T524" s="26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7" t="s">
        <v>179</v>
      </c>
      <c r="AU524" s="267" t="s">
        <v>89</v>
      </c>
      <c r="AV524" s="13" t="s">
        <v>87</v>
      </c>
      <c r="AW524" s="13" t="s">
        <v>35</v>
      </c>
      <c r="AX524" s="13" t="s">
        <v>79</v>
      </c>
      <c r="AY524" s="267" t="s">
        <v>121</v>
      </c>
    </row>
    <row r="525" s="13" customFormat="1">
      <c r="A525" s="13"/>
      <c r="B525" s="258"/>
      <c r="C525" s="259"/>
      <c r="D525" s="254" t="s">
        <v>179</v>
      </c>
      <c r="E525" s="260" t="s">
        <v>1</v>
      </c>
      <c r="F525" s="261" t="s">
        <v>469</v>
      </c>
      <c r="G525" s="259"/>
      <c r="H525" s="260" t="s">
        <v>1</v>
      </c>
      <c r="I525" s="262"/>
      <c r="J525" s="259"/>
      <c r="K525" s="259"/>
      <c r="L525" s="263"/>
      <c r="M525" s="264"/>
      <c r="N525" s="265"/>
      <c r="O525" s="265"/>
      <c r="P525" s="265"/>
      <c r="Q525" s="265"/>
      <c r="R525" s="265"/>
      <c r="S525" s="265"/>
      <c r="T525" s="26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67" t="s">
        <v>179</v>
      </c>
      <c r="AU525" s="267" t="s">
        <v>89</v>
      </c>
      <c r="AV525" s="13" t="s">
        <v>87</v>
      </c>
      <c r="AW525" s="13" t="s">
        <v>35</v>
      </c>
      <c r="AX525" s="13" t="s">
        <v>79</v>
      </c>
      <c r="AY525" s="267" t="s">
        <v>121</v>
      </c>
    </row>
    <row r="526" s="14" customFormat="1">
      <c r="A526" s="14"/>
      <c r="B526" s="268"/>
      <c r="C526" s="269"/>
      <c r="D526" s="254" t="s">
        <v>179</v>
      </c>
      <c r="E526" s="270" t="s">
        <v>1</v>
      </c>
      <c r="F526" s="271" t="s">
        <v>470</v>
      </c>
      <c r="G526" s="269"/>
      <c r="H526" s="272">
        <v>149.40000000000001</v>
      </c>
      <c r="I526" s="273"/>
      <c r="J526" s="269"/>
      <c r="K526" s="269"/>
      <c r="L526" s="274"/>
      <c r="M526" s="275"/>
      <c r="N526" s="276"/>
      <c r="O526" s="276"/>
      <c r="P526" s="276"/>
      <c r="Q526" s="276"/>
      <c r="R526" s="276"/>
      <c r="S526" s="276"/>
      <c r="T526" s="27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78" t="s">
        <v>179</v>
      </c>
      <c r="AU526" s="278" t="s">
        <v>89</v>
      </c>
      <c r="AV526" s="14" t="s">
        <v>89</v>
      </c>
      <c r="AW526" s="14" t="s">
        <v>35</v>
      </c>
      <c r="AX526" s="14" t="s">
        <v>79</v>
      </c>
      <c r="AY526" s="278" t="s">
        <v>121</v>
      </c>
    </row>
    <row r="527" s="14" customFormat="1">
      <c r="A527" s="14"/>
      <c r="B527" s="268"/>
      <c r="C527" s="269"/>
      <c r="D527" s="254" t="s">
        <v>179</v>
      </c>
      <c r="E527" s="270" t="s">
        <v>1</v>
      </c>
      <c r="F527" s="271" t="s">
        <v>471</v>
      </c>
      <c r="G527" s="269"/>
      <c r="H527" s="272">
        <v>19.949999999999999</v>
      </c>
      <c r="I527" s="273"/>
      <c r="J527" s="269"/>
      <c r="K527" s="269"/>
      <c r="L527" s="274"/>
      <c r="M527" s="275"/>
      <c r="N527" s="276"/>
      <c r="O527" s="276"/>
      <c r="P527" s="276"/>
      <c r="Q527" s="276"/>
      <c r="R527" s="276"/>
      <c r="S527" s="276"/>
      <c r="T527" s="27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8" t="s">
        <v>179</v>
      </c>
      <c r="AU527" s="278" t="s">
        <v>89</v>
      </c>
      <c r="AV527" s="14" t="s">
        <v>89</v>
      </c>
      <c r="AW527" s="14" t="s">
        <v>35</v>
      </c>
      <c r="AX527" s="14" t="s">
        <v>79</v>
      </c>
      <c r="AY527" s="278" t="s">
        <v>121</v>
      </c>
    </row>
    <row r="528" s="14" customFormat="1">
      <c r="A528" s="14"/>
      <c r="B528" s="268"/>
      <c r="C528" s="269"/>
      <c r="D528" s="254" t="s">
        <v>179</v>
      </c>
      <c r="E528" s="270" t="s">
        <v>1</v>
      </c>
      <c r="F528" s="271" t="s">
        <v>472</v>
      </c>
      <c r="G528" s="269"/>
      <c r="H528" s="272">
        <v>2.3999999999999999</v>
      </c>
      <c r="I528" s="273"/>
      <c r="J528" s="269"/>
      <c r="K528" s="269"/>
      <c r="L528" s="274"/>
      <c r="M528" s="275"/>
      <c r="N528" s="276"/>
      <c r="O528" s="276"/>
      <c r="P528" s="276"/>
      <c r="Q528" s="276"/>
      <c r="R528" s="276"/>
      <c r="S528" s="276"/>
      <c r="T528" s="27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78" t="s">
        <v>179</v>
      </c>
      <c r="AU528" s="278" t="s">
        <v>89</v>
      </c>
      <c r="AV528" s="14" t="s">
        <v>89</v>
      </c>
      <c r="AW528" s="14" t="s">
        <v>35</v>
      </c>
      <c r="AX528" s="14" t="s">
        <v>79</v>
      </c>
      <c r="AY528" s="278" t="s">
        <v>121</v>
      </c>
    </row>
    <row r="529" s="14" customFormat="1">
      <c r="A529" s="14"/>
      <c r="B529" s="268"/>
      <c r="C529" s="269"/>
      <c r="D529" s="254" t="s">
        <v>179</v>
      </c>
      <c r="E529" s="270" t="s">
        <v>1</v>
      </c>
      <c r="F529" s="271" t="s">
        <v>473</v>
      </c>
      <c r="G529" s="269"/>
      <c r="H529" s="272">
        <v>6.9699999999999998</v>
      </c>
      <c r="I529" s="273"/>
      <c r="J529" s="269"/>
      <c r="K529" s="269"/>
      <c r="L529" s="274"/>
      <c r="M529" s="275"/>
      <c r="N529" s="276"/>
      <c r="O529" s="276"/>
      <c r="P529" s="276"/>
      <c r="Q529" s="276"/>
      <c r="R529" s="276"/>
      <c r="S529" s="276"/>
      <c r="T529" s="27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8" t="s">
        <v>179</v>
      </c>
      <c r="AU529" s="278" t="s">
        <v>89</v>
      </c>
      <c r="AV529" s="14" t="s">
        <v>89</v>
      </c>
      <c r="AW529" s="14" t="s">
        <v>35</v>
      </c>
      <c r="AX529" s="14" t="s">
        <v>79</v>
      </c>
      <c r="AY529" s="278" t="s">
        <v>121</v>
      </c>
    </row>
    <row r="530" s="14" customFormat="1">
      <c r="A530" s="14"/>
      <c r="B530" s="268"/>
      <c r="C530" s="269"/>
      <c r="D530" s="254" t="s">
        <v>179</v>
      </c>
      <c r="E530" s="270" t="s">
        <v>1</v>
      </c>
      <c r="F530" s="271" t="s">
        <v>474</v>
      </c>
      <c r="G530" s="269"/>
      <c r="H530" s="272">
        <v>69.349999999999994</v>
      </c>
      <c r="I530" s="273"/>
      <c r="J530" s="269"/>
      <c r="K530" s="269"/>
      <c r="L530" s="274"/>
      <c r="M530" s="275"/>
      <c r="N530" s="276"/>
      <c r="O530" s="276"/>
      <c r="P530" s="276"/>
      <c r="Q530" s="276"/>
      <c r="R530" s="276"/>
      <c r="S530" s="276"/>
      <c r="T530" s="27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8" t="s">
        <v>179</v>
      </c>
      <c r="AU530" s="278" t="s">
        <v>89</v>
      </c>
      <c r="AV530" s="14" t="s">
        <v>89</v>
      </c>
      <c r="AW530" s="14" t="s">
        <v>35</v>
      </c>
      <c r="AX530" s="14" t="s">
        <v>79</v>
      </c>
      <c r="AY530" s="278" t="s">
        <v>121</v>
      </c>
    </row>
    <row r="531" s="16" customFormat="1">
      <c r="A531" s="16"/>
      <c r="B531" s="290"/>
      <c r="C531" s="291"/>
      <c r="D531" s="254" t="s">
        <v>179</v>
      </c>
      <c r="E531" s="292" t="s">
        <v>1</v>
      </c>
      <c r="F531" s="293" t="s">
        <v>210</v>
      </c>
      <c r="G531" s="291"/>
      <c r="H531" s="294">
        <v>248.06999999999999</v>
      </c>
      <c r="I531" s="295"/>
      <c r="J531" s="291"/>
      <c r="K531" s="291"/>
      <c r="L531" s="296"/>
      <c r="M531" s="297"/>
      <c r="N531" s="298"/>
      <c r="O531" s="298"/>
      <c r="P531" s="298"/>
      <c r="Q531" s="298"/>
      <c r="R531" s="298"/>
      <c r="S531" s="298"/>
      <c r="T531" s="299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T531" s="300" t="s">
        <v>179</v>
      </c>
      <c r="AU531" s="300" t="s">
        <v>89</v>
      </c>
      <c r="AV531" s="16" t="s">
        <v>131</v>
      </c>
      <c r="AW531" s="16" t="s">
        <v>35</v>
      </c>
      <c r="AX531" s="16" t="s">
        <v>79</v>
      </c>
      <c r="AY531" s="300" t="s">
        <v>121</v>
      </c>
    </row>
    <row r="532" s="13" customFormat="1">
      <c r="A532" s="13"/>
      <c r="B532" s="258"/>
      <c r="C532" s="259"/>
      <c r="D532" s="254" t="s">
        <v>179</v>
      </c>
      <c r="E532" s="260" t="s">
        <v>1</v>
      </c>
      <c r="F532" s="261" t="s">
        <v>514</v>
      </c>
      <c r="G532" s="259"/>
      <c r="H532" s="260" t="s">
        <v>1</v>
      </c>
      <c r="I532" s="262"/>
      <c r="J532" s="259"/>
      <c r="K532" s="259"/>
      <c r="L532" s="263"/>
      <c r="M532" s="264"/>
      <c r="N532" s="265"/>
      <c r="O532" s="265"/>
      <c r="P532" s="265"/>
      <c r="Q532" s="265"/>
      <c r="R532" s="265"/>
      <c r="S532" s="265"/>
      <c r="T532" s="26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7" t="s">
        <v>179</v>
      </c>
      <c r="AU532" s="267" t="s">
        <v>89</v>
      </c>
      <c r="AV532" s="13" t="s">
        <v>87</v>
      </c>
      <c r="AW532" s="13" t="s">
        <v>35</v>
      </c>
      <c r="AX532" s="13" t="s">
        <v>79</v>
      </c>
      <c r="AY532" s="267" t="s">
        <v>121</v>
      </c>
    </row>
    <row r="533" s="14" customFormat="1">
      <c r="A533" s="14"/>
      <c r="B533" s="268"/>
      <c r="C533" s="269"/>
      <c r="D533" s="254" t="s">
        <v>179</v>
      </c>
      <c r="E533" s="270" t="s">
        <v>1</v>
      </c>
      <c r="F533" s="271" t="s">
        <v>515</v>
      </c>
      <c r="G533" s="269"/>
      <c r="H533" s="272">
        <v>25.085000000000001</v>
      </c>
      <c r="I533" s="273"/>
      <c r="J533" s="269"/>
      <c r="K533" s="269"/>
      <c r="L533" s="274"/>
      <c r="M533" s="275"/>
      <c r="N533" s="276"/>
      <c r="O533" s="276"/>
      <c r="P533" s="276"/>
      <c r="Q533" s="276"/>
      <c r="R533" s="276"/>
      <c r="S533" s="276"/>
      <c r="T533" s="27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78" t="s">
        <v>179</v>
      </c>
      <c r="AU533" s="278" t="s">
        <v>89</v>
      </c>
      <c r="AV533" s="14" t="s">
        <v>89</v>
      </c>
      <c r="AW533" s="14" t="s">
        <v>35</v>
      </c>
      <c r="AX533" s="14" t="s">
        <v>79</v>
      </c>
      <c r="AY533" s="278" t="s">
        <v>121</v>
      </c>
    </row>
    <row r="534" s="14" customFormat="1">
      <c r="A534" s="14"/>
      <c r="B534" s="268"/>
      <c r="C534" s="269"/>
      <c r="D534" s="254" t="s">
        <v>179</v>
      </c>
      <c r="E534" s="270" t="s">
        <v>1</v>
      </c>
      <c r="F534" s="271" t="s">
        <v>516</v>
      </c>
      <c r="G534" s="269"/>
      <c r="H534" s="272">
        <v>2.1120000000000001</v>
      </c>
      <c r="I534" s="273"/>
      <c r="J534" s="269"/>
      <c r="K534" s="269"/>
      <c r="L534" s="274"/>
      <c r="M534" s="275"/>
      <c r="N534" s="276"/>
      <c r="O534" s="276"/>
      <c r="P534" s="276"/>
      <c r="Q534" s="276"/>
      <c r="R534" s="276"/>
      <c r="S534" s="276"/>
      <c r="T534" s="27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78" t="s">
        <v>179</v>
      </c>
      <c r="AU534" s="278" t="s">
        <v>89</v>
      </c>
      <c r="AV534" s="14" t="s">
        <v>89</v>
      </c>
      <c r="AW534" s="14" t="s">
        <v>35</v>
      </c>
      <c r="AX534" s="14" t="s">
        <v>79</v>
      </c>
      <c r="AY534" s="278" t="s">
        <v>121</v>
      </c>
    </row>
    <row r="535" s="14" customFormat="1">
      <c r="A535" s="14"/>
      <c r="B535" s="268"/>
      <c r="C535" s="269"/>
      <c r="D535" s="254" t="s">
        <v>179</v>
      </c>
      <c r="E535" s="270" t="s">
        <v>1</v>
      </c>
      <c r="F535" s="271" t="s">
        <v>517</v>
      </c>
      <c r="G535" s="269"/>
      <c r="H535" s="272">
        <v>0.95699999999999996</v>
      </c>
      <c r="I535" s="273"/>
      <c r="J535" s="269"/>
      <c r="K535" s="269"/>
      <c r="L535" s="274"/>
      <c r="M535" s="275"/>
      <c r="N535" s="276"/>
      <c r="O535" s="276"/>
      <c r="P535" s="276"/>
      <c r="Q535" s="276"/>
      <c r="R535" s="276"/>
      <c r="S535" s="276"/>
      <c r="T535" s="27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78" t="s">
        <v>179</v>
      </c>
      <c r="AU535" s="278" t="s">
        <v>89</v>
      </c>
      <c r="AV535" s="14" t="s">
        <v>89</v>
      </c>
      <c r="AW535" s="14" t="s">
        <v>35</v>
      </c>
      <c r="AX535" s="14" t="s">
        <v>79</v>
      </c>
      <c r="AY535" s="278" t="s">
        <v>121</v>
      </c>
    </row>
    <row r="536" s="14" customFormat="1">
      <c r="A536" s="14"/>
      <c r="B536" s="268"/>
      <c r="C536" s="269"/>
      <c r="D536" s="254" t="s">
        <v>179</v>
      </c>
      <c r="E536" s="270" t="s">
        <v>1</v>
      </c>
      <c r="F536" s="271" t="s">
        <v>518</v>
      </c>
      <c r="G536" s="269"/>
      <c r="H536" s="272">
        <v>17.625</v>
      </c>
      <c r="I536" s="273"/>
      <c r="J536" s="269"/>
      <c r="K536" s="269"/>
      <c r="L536" s="274"/>
      <c r="M536" s="275"/>
      <c r="N536" s="276"/>
      <c r="O536" s="276"/>
      <c r="P536" s="276"/>
      <c r="Q536" s="276"/>
      <c r="R536" s="276"/>
      <c r="S536" s="276"/>
      <c r="T536" s="27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8" t="s">
        <v>179</v>
      </c>
      <c r="AU536" s="278" t="s">
        <v>89</v>
      </c>
      <c r="AV536" s="14" t="s">
        <v>89</v>
      </c>
      <c r="AW536" s="14" t="s">
        <v>35</v>
      </c>
      <c r="AX536" s="14" t="s">
        <v>79</v>
      </c>
      <c r="AY536" s="278" t="s">
        <v>121</v>
      </c>
    </row>
    <row r="537" s="16" customFormat="1">
      <c r="A537" s="16"/>
      <c r="B537" s="290"/>
      <c r="C537" s="291"/>
      <c r="D537" s="254" t="s">
        <v>179</v>
      </c>
      <c r="E537" s="292" t="s">
        <v>1</v>
      </c>
      <c r="F537" s="293" t="s">
        <v>210</v>
      </c>
      <c r="G537" s="291"/>
      <c r="H537" s="294">
        <v>45.779000000000003</v>
      </c>
      <c r="I537" s="295"/>
      <c r="J537" s="291"/>
      <c r="K537" s="291"/>
      <c r="L537" s="296"/>
      <c r="M537" s="297"/>
      <c r="N537" s="298"/>
      <c r="O537" s="298"/>
      <c r="P537" s="298"/>
      <c r="Q537" s="298"/>
      <c r="R537" s="298"/>
      <c r="S537" s="298"/>
      <c r="T537" s="299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300" t="s">
        <v>179</v>
      </c>
      <c r="AU537" s="300" t="s">
        <v>89</v>
      </c>
      <c r="AV537" s="16" t="s">
        <v>131</v>
      </c>
      <c r="AW537" s="16" t="s">
        <v>35</v>
      </c>
      <c r="AX537" s="16" t="s">
        <v>79</v>
      </c>
      <c r="AY537" s="300" t="s">
        <v>121</v>
      </c>
    </row>
    <row r="538" s="15" customFormat="1">
      <c r="A538" s="15"/>
      <c r="B538" s="279"/>
      <c r="C538" s="280"/>
      <c r="D538" s="254" t="s">
        <v>179</v>
      </c>
      <c r="E538" s="281" t="s">
        <v>1</v>
      </c>
      <c r="F538" s="282" t="s">
        <v>183</v>
      </c>
      <c r="G538" s="280"/>
      <c r="H538" s="283">
        <v>293.84899999999999</v>
      </c>
      <c r="I538" s="284"/>
      <c r="J538" s="280"/>
      <c r="K538" s="280"/>
      <c r="L538" s="285"/>
      <c r="M538" s="286"/>
      <c r="N538" s="287"/>
      <c r="O538" s="287"/>
      <c r="P538" s="287"/>
      <c r="Q538" s="287"/>
      <c r="R538" s="287"/>
      <c r="S538" s="287"/>
      <c r="T538" s="288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89" t="s">
        <v>179</v>
      </c>
      <c r="AU538" s="289" t="s">
        <v>89</v>
      </c>
      <c r="AV538" s="15" t="s">
        <v>135</v>
      </c>
      <c r="AW538" s="15" t="s">
        <v>35</v>
      </c>
      <c r="AX538" s="15" t="s">
        <v>87</v>
      </c>
      <c r="AY538" s="289" t="s">
        <v>121</v>
      </c>
    </row>
    <row r="539" s="2" customFormat="1" ht="21.75" customHeight="1">
      <c r="A539" s="39"/>
      <c r="B539" s="40"/>
      <c r="C539" s="227" t="s">
        <v>537</v>
      </c>
      <c r="D539" s="227" t="s">
        <v>122</v>
      </c>
      <c r="E539" s="228" t="s">
        <v>538</v>
      </c>
      <c r="F539" s="229" t="s">
        <v>539</v>
      </c>
      <c r="G539" s="230" t="s">
        <v>174</v>
      </c>
      <c r="H539" s="231">
        <v>655.74900000000002</v>
      </c>
      <c r="I539" s="232"/>
      <c r="J539" s="233">
        <f>ROUND(I539*H539,2)</f>
        <v>0</v>
      </c>
      <c r="K539" s="229" t="s">
        <v>175</v>
      </c>
      <c r="L539" s="45"/>
      <c r="M539" s="234" t="s">
        <v>1</v>
      </c>
      <c r="N539" s="235" t="s">
        <v>44</v>
      </c>
      <c r="O539" s="92"/>
      <c r="P539" s="236">
        <f>O539*H539</f>
        <v>0</v>
      </c>
      <c r="Q539" s="236">
        <v>0.084250000000000005</v>
      </c>
      <c r="R539" s="236">
        <f>Q539*H539</f>
        <v>55.246853250000008</v>
      </c>
      <c r="S539" s="236">
        <v>0</v>
      </c>
      <c r="T539" s="237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8" t="s">
        <v>135</v>
      </c>
      <c r="AT539" s="238" t="s">
        <v>122</v>
      </c>
      <c r="AU539" s="238" t="s">
        <v>89</v>
      </c>
      <c r="AY539" s="18" t="s">
        <v>121</v>
      </c>
      <c r="BE539" s="239">
        <f>IF(N539="základní",J539,0)</f>
        <v>0</v>
      </c>
      <c r="BF539" s="239">
        <f>IF(N539="snížená",J539,0)</f>
        <v>0</v>
      </c>
      <c r="BG539" s="239">
        <f>IF(N539="zákl. přenesená",J539,0)</f>
        <v>0</v>
      </c>
      <c r="BH539" s="239">
        <f>IF(N539="sníž. přenesená",J539,0)</f>
        <v>0</v>
      </c>
      <c r="BI539" s="239">
        <f>IF(N539="nulová",J539,0)</f>
        <v>0</v>
      </c>
      <c r="BJ539" s="18" t="s">
        <v>87</v>
      </c>
      <c r="BK539" s="239">
        <f>ROUND(I539*H539,2)</f>
        <v>0</v>
      </c>
      <c r="BL539" s="18" t="s">
        <v>135</v>
      </c>
      <c r="BM539" s="238" t="s">
        <v>540</v>
      </c>
    </row>
    <row r="540" s="2" customFormat="1">
      <c r="A540" s="39"/>
      <c r="B540" s="40"/>
      <c r="C540" s="41"/>
      <c r="D540" s="254" t="s">
        <v>177</v>
      </c>
      <c r="E540" s="41"/>
      <c r="F540" s="255" t="s">
        <v>178</v>
      </c>
      <c r="G540" s="41"/>
      <c r="H540" s="41"/>
      <c r="I540" s="145"/>
      <c r="J540" s="41"/>
      <c r="K540" s="41"/>
      <c r="L540" s="45"/>
      <c r="M540" s="256"/>
      <c r="N540" s="257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177</v>
      </c>
      <c r="AU540" s="18" t="s">
        <v>89</v>
      </c>
    </row>
    <row r="541" s="14" customFormat="1">
      <c r="A541" s="14"/>
      <c r="B541" s="268"/>
      <c r="C541" s="269"/>
      <c r="D541" s="254" t="s">
        <v>179</v>
      </c>
      <c r="E541" s="270" t="s">
        <v>1</v>
      </c>
      <c r="F541" s="271" t="s">
        <v>211</v>
      </c>
      <c r="G541" s="269"/>
      <c r="H541" s="272">
        <v>4.4450000000000003</v>
      </c>
      <c r="I541" s="273"/>
      <c r="J541" s="269"/>
      <c r="K541" s="269"/>
      <c r="L541" s="274"/>
      <c r="M541" s="275"/>
      <c r="N541" s="276"/>
      <c r="O541" s="276"/>
      <c r="P541" s="276"/>
      <c r="Q541" s="276"/>
      <c r="R541" s="276"/>
      <c r="S541" s="276"/>
      <c r="T541" s="27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8" t="s">
        <v>179</v>
      </c>
      <c r="AU541" s="278" t="s">
        <v>89</v>
      </c>
      <c r="AV541" s="14" t="s">
        <v>89</v>
      </c>
      <c r="AW541" s="14" t="s">
        <v>35</v>
      </c>
      <c r="AX541" s="14" t="s">
        <v>79</v>
      </c>
      <c r="AY541" s="278" t="s">
        <v>121</v>
      </c>
    </row>
    <row r="542" s="16" customFormat="1">
      <c r="A542" s="16"/>
      <c r="B542" s="290"/>
      <c r="C542" s="291"/>
      <c r="D542" s="254" t="s">
        <v>179</v>
      </c>
      <c r="E542" s="292" t="s">
        <v>1</v>
      </c>
      <c r="F542" s="293" t="s">
        <v>210</v>
      </c>
      <c r="G542" s="291"/>
      <c r="H542" s="294">
        <v>4.4450000000000003</v>
      </c>
      <c r="I542" s="295"/>
      <c r="J542" s="291"/>
      <c r="K542" s="291"/>
      <c r="L542" s="296"/>
      <c r="M542" s="297"/>
      <c r="N542" s="298"/>
      <c r="O542" s="298"/>
      <c r="P542" s="298"/>
      <c r="Q542" s="298"/>
      <c r="R542" s="298"/>
      <c r="S542" s="298"/>
      <c r="T542" s="299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300" t="s">
        <v>179</v>
      </c>
      <c r="AU542" s="300" t="s">
        <v>89</v>
      </c>
      <c r="AV542" s="16" t="s">
        <v>131</v>
      </c>
      <c r="AW542" s="16" t="s">
        <v>35</v>
      </c>
      <c r="AX542" s="16" t="s">
        <v>79</v>
      </c>
      <c r="AY542" s="300" t="s">
        <v>121</v>
      </c>
    </row>
    <row r="543" s="13" customFormat="1">
      <c r="A543" s="13"/>
      <c r="B543" s="258"/>
      <c r="C543" s="259"/>
      <c r="D543" s="254" t="s">
        <v>179</v>
      </c>
      <c r="E543" s="260" t="s">
        <v>1</v>
      </c>
      <c r="F543" s="261" t="s">
        <v>478</v>
      </c>
      <c r="G543" s="259"/>
      <c r="H543" s="260" t="s">
        <v>1</v>
      </c>
      <c r="I543" s="262"/>
      <c r="J543" s="259"/>
      <c r="K543" s="259"/>
      <c r="L543" s="263"/>
      <c r="M543" s="264"/>
      <c r="N543" s="265"/>
      <c r="O543" s="265"/>
      <c r="P543" s="265"/>
      <c r="Q543" s="265"/>
      <c r="R543" s="265"/>
      <c r="S543" s="265"/>
      <c r="T543" s="26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7" t="s">
        <v>179</v>
      </c>
      <c r="AU543" s="267" t="s">
        <v>89</v>
      </c>
      <c r="AV543" s="13" t="s">
        <v>87</v>
      </c>
      <c r="AW543" s="13" t="s">
        <v>35</v>
      </c>
      <c r="AX543" s="13" t="s">
        <v>79</v>
      </c>
      <c r="AY543" s="267" t="s">
        <v>121</v>
      </c>
    </row>
    <row r="544" s="14" customFormat="1">
      <c r="A544" s="14"/>
      <c r="B544" s="268"/>
      <c r="C544" s="269"/>
      <c r="D544" s="254" t="s">
        <v>179</v>
      </c>
      <c r="E544" s="270" t="s">
        <v>1</v>
      </c>
      <c r="F544" s="271" t="s">
        <v>479</v>
      </c>
      <c r="G544" s="269"/>
      <c r="H544" s="272">
        <v>13.113</v>
      </c>
      <c r="I544" s="273"/>
      <c r="J544" s="269"/>
      <c r="K544" s="269"/>
      <c r="L544" s="274"/>
      <c r="M544" s="275"/>
      <c r="N544" s="276"/>
      <c r="O544" s="276"/>
      <c r="P544" s="276"/>
      <c r="Q544" s="276"/>
      <c r="R544" s="276"/>
      <c r="S544" s="276"/>
      <c r="T544" s="27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78" t="s">
        <v>179</v>
      </c>
      <c r="AU544" s="278" t="s">
        <v>89</v>
      </c>
      <c r="AV544" s="14" t="s">
        <v>89</v>
      </c>
      <c r="AW544" s="14" t="s">
        <v>35</v>
      </c>
      <c r="AX544" s="14" t="s">
        <v>79</v>
      </c>
      <c r="AY544" s="278" t="s">
        <v>121</v>
      </c>
    </row>
    <row r="545" s="16" customFormat="1">
      <c r="A545" s="16"/>
      <c r="B545" s="290"/>
      <c r="C545" s="291"/>
      <c r="D545" s="254" t="s">
        <v>179</v>
      </c>
      <c r="E545" s="292" t="s">
        <v>1</v>
      </c>
      <c r="F545" s="293" t="s">
        <v>210</v>
      </c>
      <c r="G545" s="291"/>
      <c r="H545" s="294">
        <v>13.113</v>
      </c>
      <c r="I545" s="295"/>
      <c r="J545" s="291"/>
      <c r="K545" s="291"/>
      <c r="L545" s="296"/>
      <c r="M545" s="297"/>
      <c r="N545" s="298"/>
      <c r="O545" s="298"/>
      <c r="P545" s="298"/>
      <c r="Q545" s="298"/>
      <c r="R545" s="298"/>
      <c r="S545" s="298"/>
      <c r="T545" s="299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T545" s="300" t="s">
        <v>179</v>
      </c>
      <c r="AU545" s="300" t="s">
        <v>89</v>
      </c>
      <c r="AV545" s="16" t="s">
        <v>131</v>
      </c>
      <c r="AW545" s="16" t="s">
        <v>35</v>
      </c>
      <c r="AX545" s="16" t="s">
        <v>79</v>
      </c>
      <c r="AY545" s="300" t="s">
        <v>121</v>
      </c>
    </row>
    <row r="546" s="13" customFormat="1">
      <c r="A546" s="13"/>
      <c r="B546" s="258"/>
      <c r="C546" s="259"/>
      <c r="D546" s="254" t="s">
        <v>179</v>
      </c>
      <c r="E546" s="260" t="s">
        <v>1</v>
      </c>
      <c r="F546" s="261" t="s">
        <v>475</v>
      </c>
      <c r="G546" s="259"/>
      <c r="H546" s="260" t="s">
        <v>1</v>
      </c>
      <c r="I546" s="262"/>
      <c r="J546" s="259"/>
      <c r="K546" s="259"/>
      <c r="L546" s="263"/>
      <c r="M546" s="264"/>
      <c r="N546" s="265"/>
      <c r="O546" s="265"/>
      <c r="P546" s="265"/>
      <c r="Q546" s="265"/>
      <c r="R546" s="265"/>
      <c r="S546" s="265"/>
      <c r="T546" s="26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7" t="s">
        <v>179</v>
      </c>
      <c r="AU546" s="267" t="s">
        <v>89</v>
      </c>
      <c r="AV546" s="13" t="s">
        <v>87</v>
      </c>
      <c r="AW546" s="13" t="s">
        <v>35</v>
      </c>
      <c r="AX546" s="13" t="s">
        <v>79</v>
      </c>
      <c r="AY546" s="267" t="s">
        <v>121</v>
      </c>
    </row>
    <row r="547" s="14" customFormat="1">
      <c r="A547" s="14"/>
      <c r="B547" s="268"/>
      <c r="C547" s="269"/>
      <c r="D547" s="254" t="s">
        <v>179</v>
      </c>
      <c r="E547" s="270" t="s">
        <v>1</v>
      </c>
      <c r="F547" s="271" t="s">
        <v>476</v>
      </c>
      <c r="G547" s="269"/>
      <c r="H547" s="272">
        <v>18.059999999999999</v>
      </c>
      <c r="I547" s="273"/>
      <c r="J547" s="269"/>
      <c r="K547" s="269"/>
      <c r="L547" s="274"/>
      <c r="M547" s="275"/>
      <c r="N547" s="276"/>
      <c r="O547" s="276"/>
      <c r="P547" s="276"/>
      <c r="Q547" s="276"/>
      <c r="R547" s="276"/>
      <c r="S547" s="276"/>
      <c r="T547" s="27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8" t="s">
        <v>179</v>
      </c>
      <c r="AU547" s="278" t="s">
        <v>89</v>
      </c>
      <c r="AV547" s="14" t="s">
        <v>89</v>
      </c>
      <c r="AW547" s="14" t="s">
        <v>35</v>
      </c>
      <c r="AX547" s="14" t="s">
        <v>79</v>
      </c>
      <c r="AY547" s="278" t="s">
        <v>121</v>
      </c>
    </row>
    <row r="548" s="14" customFormat="1">
      <c r="A548" s="14"/>
      <c r="B548" s="268"/>
      <c r="C548" s="269"/>
      <c r="D548" s="254" t="s">
        <v>179</v>
      </c>
      <c r="E548" s="270" t="s">
        <v>1</v>
      </c>
      <c r="F548" s="271" t="s">
        <v>477</v>
      </c>
      <c r="G548" s="269"/>
      <c r="H548" s="272">
        <v>1.9199999999999999</v>
      </c>
      <c r="I548" s="273"/>
      <c r="J548" s="269"/>
      <c r="K548" s="269"/>
      <c r="L548" s="274"/>
      <c r="M548" s="275"/>
      <c r="N548" s="276"/>
      <c r="O548" s="276"/>
      <c r="P548" s="276"/>
      <c r="Q548" s="276"/>
      <c r="R548" s="276"/>
      <c r="S548" s="276"/>
      <c r="T548" s="27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78" t="s">
        <v>179</v>
      </c>
      <c r="AU548" s="278" t="s">
        <v>89</v>
      </c>
      <c r="AV548" s="14" t="s">
        <v>89</v>
      </c>
      <c r="AW548" s="14" t="s">
        <v>35</v>
      </c>
      <c r="AX548" s="14" t="s">
        <v>79</v>
      </c>
      <c r="AY548" s="278" t="s">
        <v>121</v>
      </c>
    </row>
    <row r="549" s="16" customFormat="1">
      <c r="A549" s="16"/>
      <c r="B549" s="290"/>
      <c r="C549" s="291"/>
      <c r="D549" s="254" t="s">
        <v>179</v>
      </c>
      <c r="E549" s="292" t="s">
        <v>1</v>
      </c>
      <c r="F549" s="293" t="s">
        <v>210</v>
      </c>
      <c r="G549" s="291"/>
      <c r="H549" s="294">
        <v>19.98</v>
      </c>
      <c r="I549" s="295"/>
      <c r="J549" s="291"/>
      <c r="K549" s="291"/>
      <c r="L549" s="296"/>
      <c r="M549" s="297"/>
      <c r="N549" s="298"/>
      <c r="O549" s="298"/>
      <c r="P549" s="298"/>
      <c r="Q549" s="298"/>
      <c r="R549" s="298"/>
      <c r="S549" s="298"/>
      <c r="T549" s="299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T549" s="300" t="s">
        <v>179</v>
      </c>
      <c r="AU549" s="300" t="s">
        <v>89</v>
      </c>
      <c r="AV549" s="16" t="s">
        <v>131</v>
      </c>
      <c r="AW549" s="16" t="s">
        <v>35</v>
      </c>
      <c r="AX549" s="16" t="s">
        <v>79</v>
      </c>
      <c r="AY549" s="300" t="s">
        <v>121</v>
      </c>
    </row>
    <row r="550" s="14" customFormat="1">
      <c r="A550" s="14"/>
      <c r="B550" s="268"/>
      <c r="C550" s="269"/>
      <c r="D550" s="254" t="s">
        <v>179</v>
      </c>
      <c r="E550" s="270" t="s">
        <v>1</v>
      </c>
      <c r="F550" s="271" t="s">
        <v>541</v>
      </c>
      <c r="G550" s="269"/>
      <c r="H550" s="272">
        <v>4.7999999999999998</v>
      </c>
      <c r="I550" s="273"/>
      <c r="J550" s="269"/>
      <c r="K550" s="269"/>
      <c r="L550" s="274"/>
      <c r="M550" s="275"/>
      <c r="N550" s="276"/>
      <c r="O550" s="276"/>
      <c r="P550" s="276"/>
      <c r="Q550" s="276"/>
      <c r="R550" s="276"/>
      <c r="S550" s="276"/>
      <c r="T550" s="27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78" t="s">
        <v>179</v>
      </c>
      <c r="AU550" s="278" t="s">
        <v>89</v>
      </c>
      <c r="AV550" s="14" t="s">
        <v>89</v>
      </c>
      <c r="AW550" s="14" t="s">
        <v>35</v>
      </c>
      <c r="AX550" s="14" t="s">
        <v>79</v>
      </c>
      <c r="AY550" s="278" t="s">
        <v>121</v>
      </c>
    </row>
    <row r="551" s="16" customFormat="1">
      <c r="A551" s="16"/>
      <c r="B551" s="290"/>
      <c r="C551" s="291"/>
      <c r="D551" s="254" t="s">
        <v>179</v>
      </c>
      <c r="E551" s="292" t="s">
        <v>1</v>
      </c>
      <c r="F551" s="293" t="s">
        <v>210</v>
      </c>
      <c r="G551" s="291"/>
      <c r="H551" s="294">
        <v>4.7999999999999998</v>
      </c>
      <c r="I551" s="295"/>
      <c r="J551" s="291"/>
      <c r="K551" s="291"/>
      <c r="L551" s="296"/>
      <c r="M551" s="297"/>
      <c r="N551" s="298"/>
      <c r="O551" s="298"/>
      <c r="P551" s="298"/>
      <c r="Q551" s="298"/>
      <c r="R551" s="298"/>
      <c r="S551" s="298"/>
      <c r="T551" s="299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T551" s="300" t="s">
        <v>179</v>
      </c>
      <c r="AU551" s="300" t="s">
        <v>89</v>
      </c>
      <c r="AV551" s="16" t="s">
        <v>131</v>
      </c>
      <c r="AW551" s="16" t="s">
        <v>35</v>
      </c>
      <c r="AX551" s="16" t="s">
        <v>79</v>
      </c>
      <c r="AY551" s="300" t="s">
        <v>121</v>
      </c>
    </row>
    <row r="552" s="13" customFormat="1">
      <c r="A552" s="13"/>
      <c r="B552" s="258"/>
      <c r="C552" s="259"/>
      <c r="D552" s="254" t="s">
        <v>179</v>
      </c>
      <c r="E552" s="260" t="s">
        <v>1</v>
      </c>
      <c r="F552" s="261" t="s">
        <v>480</v>
      </c>
      <c r="G552" s="259"/>
      <c r="H552" s="260" t="s">
        <v>1</v>
      </c>
      <c r="I552" s="262"/>
      <c r="J552" s="259"/>
      <c r="K552" s="259"/>
      <c r="L552" s="263"/>
      <c r="M552" s="264"/>
      <c r="N552" s="265"/>
      <c r="O552" s="265"/>
      <c r="P552" s="265"/>
      <c r="Q552" s="265"/>
      <c r="R552" s="265"/>
      <c r="S552" s="265"/>
      <c r="T552" s="26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7" t="s">
        <v>179</v>
      </c>
      <c r="AU552" s="267" t="s">
        <v>89</v>
      </c>
      <c r="AV552" s="13" t="s">
        <v>87</v>
      </c>
      <c r="AW552" s="13" t="s">
        <v>35</v>
      </c>
      <c r="AX552" s="13" t="s">
        <v>79</v>
      </c>
      <c r="AY552" s="267" t="s">
        <v>121</v>
      </c>
    </row>
    <row r="553" s="14" customFormat="1">
      <c r="A553" s="14"/>
      <c r="B553" s="268"/>
      <c r="C553" s="269"/>
      <c r="D553" s="254" t="s">
        <v>179</v>
      </c>
      <c r="E553" s="270" t="s">
        <v>1</v>
      </c>
      <c r="F553" s="271" t="s">
        <v>481</v>
      </c>
      <c r="G553" s="269"/>
      <c r="H553" s="272">
        <v>43.609999999999999</v>
      </c>
      <c r="I553" s="273"/>
      <c r="J553" s="269"/>
      <c r="K553" s="269"/>
      <c r="L553" s="274"/>
      <c r="M553" s="275"/>
      <c r="N553" s="276"/>
      <c r="O553" s="276"/>
      <c r="P553" s="276"/>
      <c r="Q553" s="276"/>
      <c r="R553" s="276"/>
      <c r="S553" s="276"/>
      <c r="T553" s="27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78" t="s">
        <v>179</v>
      </c>
      <c r="AU553" s="278" t="s">
        <v>89</v>
      </c>
      <c r="AV553" s="14" t="s">
        <v>89</v>
      </c>
      <c r="AW553" s="14" t="s">
        <v>35</v>
      </c>
      <c r="AX553" s="14" t="s">
        <v>79</v>
      </c>
      <c r="AY553" s="278" t="s">
        <v>121</v>
      </c>
    </row>
    <row r="554" s="14" customFormat="1">
      <c r="A554" s="14"/>
      <c r="B554" s="268"/>
      <c r="C554" s="269"/>
      <c r="D554" s="254" t="s">
        <v>179</v>
      </c>
      <c r="E554" s="270" t="s">
        <v>1</v>
      </c>
      <c r="F554" s="271" t="s">
        <v>482</v>
      </c>
      <c r="G554" s="269"/>
      <c r="H554" s="272">
        <v>15.113</v>
      </c>
      <c r="I554" s="273"/>
      <c r="J554" s="269"/>
      <c r="K554" s="269"/>
      <c r="L554" s="274"/>
      <c r="M554" s="275"/>
      <c r="N554" s="276"/>
      <c r="O554" s="276"/>
      <c r="P554" s="276"/>
      <c r="Q554" s="276"/>
      <c r="R554" s="276"/>
      <c r="S554" s="276"/>
      <c r="T554" s="277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78" t="s">
        <v>179</v>
      </c>
      <c r="AU554" s="278" t="s">
        <v>89</v>
      </c>
      <c r="AV554" s="14" t="s">
        <v>89</v>
      </c>
      <c r="AW554" s="14" t="s">
        <v>35</v>
      </c>
      <c r="AX554" s="14" t="s">
        <v>79</v>
      </c>
      <c r="AY554" s="278" t="s">
        <v>121</v>
      </c>
    </row>
    <row r="555" s="14" customFormat="1">
      <c r="A555" s="14"/>
      <c r="B555" s="268"/>
      <c r="C555" s="269"/>
      <c r="D555" s="254" t="s">
        <v>179</v>
      </c>
      <c r="E555" s="270" t="s">
        <v>1</v>
      </c>
      <c r="F555" s="271" t="s">
        <v>483</v>
      </c>
      <c r="G555" s="269"/>
      <c r="H555" s="272">
        <v>18.460000000000001</v>
      </c>
      <c r="I555" s="273"/>
      <c r="J555" s="269"/>
      <c r="K555" s="269"/>
      <c r="L555" s="274"/>
      <c r="M555" s="275"/>
      <c r="N555" s="276"/>
      <c r="O555" s="276"/>
      <c r="P555" s="276"/>
      <c r="Q555" s="276"/>
      <c r="R555" s="276"/>
      <c r="S555" s="276"/>
      <c r="T555" s="27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78" t="s">
        <v>179</v>
      </c>
      <c r="AU555" s="278" t="s">
        <v>89</v>
      </c>
      <c r="AV555" s="14" t="s">
        <v>89</v>
      </c>
      <c r="AW555" s="14" t="s">
        <v>35</v>
      </c>
      <c r="AX555" s="14" t="s">
        <v>79</v>
      </c>
      <c r="AY555" s="278" t="s">
        <v>121</v>
      </c>
    </row>
    <row r="556" s="14" customFormat="1">
      <c r="A556" s="14"/>
      <c r="B556" s="268"/>
      <c r="C556" s="269"/>
      <c r="D556" s="254" t="s">
        <v>179</v>
      </c>
      <c r="E556" s="270" t="s">
        <v>1</v>
      </c>
      <c r="F556" s="271" t="s">
        <v>484</v>
      </c>
      <c r="G556" s="269"/>
      <c r="H556" s="272">
        <v>30.66</v>
      </c>
      <c r="I556" s="273"/>
      <c r="J556" s="269"/>
      <c r="K556" s="269"/>
      <c r="L556" s="274"/>
      <c r="M556" s="275"/>
      <c r="N556" s="276"/>
      <c r="O556" s="276"/>
      <c r="P556" s="276"/>
      <c r="Q556" s="276"/>
      <c r="R556" s="276"/>
      <c r="S556" s="276"/>
      <c r="T556" s="277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78" t="s">
        <v>179</v>
      </c>
      <c r="AU556" s="278" t="s">
        <v>89</v>
      </c>
      <c r="AV556" s="14" t="s">
        <v>89</v>
      </c>
      <c r="AW556" s="14" t="s">
        <v>35</v>
      </c>
      <c r="AX556" s="14" t="s">
        <v>79</v>
      </c>
      <c r="AY556" s="278" t="s">
        <v>121</v>
      </c>
    </row>
    <row r="557" s="14" customFormat="1">
      <c r="A557" s="14"/>
      <c r="B557" s="268"/>
      <c r="C557" s="269"/>
      <c r="D557" s="254" t="s">
        <v>179</v>
      </c>
      <c r="E557" s="270" t="s">
        <v>1</v>
      </c>
      <c r="F557" s="271" t="s">
        <v>485</v>
      </c>
      <c r="G557" s="269"/>
      <c r="H557" s="272">
        <v>44.369999999999997</v>
      </c>
      <c r="I557" s="273"/>
      <c r="J557" s="269"/>
      <c r="K557" s="269"/>
      <c r="L557" s="274"/>
      <c r="M557" s="275"/>
      <c r="N557" s="276"/>
      <c r="O557" s="276"/>
      <c r="P557" s="276"/>
      <c r="Q557" s="276"/>
      <c r="R557" s="276"/>
      <c r="S557" s="276"/>
      <c r="T557" s="27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8" t="s">
        <v>179</v>
      </c>
      <c r="AU557" s="278" t="s">
        <v>89</v>
      </c>
      <c r="AV557" s="14" t="s">
        <v>89</v>
      </c>
      <c r="AW557" s="14" t="s">
        <v>35</v>
      </c>
      <c r="AX557" s="14" t="s">
        <v>79</v>
      </c>
      <c r="AY557" s="278" t="s">
        <v>121</v>
      </c>
    </row>
    <row r="558" s="14" customFormat="1">
      <c r="A558" s="14"/>
      <c r="B558" s="268"/>
      <c r="C558" s="269"/>
      <c r="D558" s="254" t="s">
        <v>179</v>
      </c>
      <c r="E558" s="270" t="s">
        <v>1</v>
      </c>
      <c r="F558" s="271" t="s">
        <v>450</v>
      </c>
      <c r="G558" s="269"/>
      <c r="H558" s="272">
        <v>4.7300000000000004</v>
      </c>
      <c r="I558" s="273"/>
      <c r="J558" s="269"/>
      <c r="K558" s="269"/>
      <c r="L558" s="274"/>
      <c r="M558" s="275"/>
      <c r="N558" s="276"/>
      <c r="O558" s="276"/>
      <c r="P558" s="276"/>
      <c r="Q558" s="276"/>
      <c r="R558" s="276"/>
      <c r="S558" s="276"/>
      <c r="T558" s="27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78" t="s">
        <v>179</v>
      </c>
      <c r="AU558" s="278" t="s">
        <v>89</v>
      </c>
      <c r="AV558" s="14" t="s">
        <v>89</v>
      </c>
      <c r="AW558" s="14" t="s">
        <v>35</v>
      </c>
      <c r="AX558" s="14" t="s">
        <v>79</v>
      </c>
      <c r="AY558" s="278" t="s">
        <v>121</v>
      </c>
    </row>
    <row r="559" s="14" customFormat="1">
      <c r="A559" s="14"/>
      <c r="B559" s="268"/>
      <c r="C559" s="269"/>
      <c r="D559" s="254" t="s">
        <v>179</v>
      </c>
      <c r="E559" s="270" t="s">
        <v>1</v>
      </c>
      <c r="F559" s="271" t="s">
        <v>486</v>
      </c>
      <c r="G559" s="269"/>
      <c r="H559" s="272">
        <v>45.899999999999999</v>
      </c>
      <c r="I559" s="273"/>
      <c r="J559" s="269"/>
      <c r="K559" s="269"/>
      <c r="L559" s="274"/>
      <c r="M559" s="275"/>
      <c r="N559" s="276"/>
      <c r="O559" s="276"/>
      <c r="P559" s="276"/>
      <c r="Q559" s="276"/>
      <c r="R559" s="276"/>
      <c r="S559" s="276"/>
      <c r="T559" s="27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8" t="s">
        <v>179</v>
      </c>
      <c r="AU559" s="278" t="s">
        <v>89</v>
      </c>
      <c r="AV559" s="14" t="s">
        <v>89</v>
      </c>
      <c r="AW559" s="14" t="s">
        <v>35</v>
      </c>
      <c r="AX559" s="14" t="s">
        <v>79</v>
      </c>
      <c r="AY559" s="278" t="s">
        <v>121</v>
      </c>
    </row>
    <row r="560" s="14" customFormat="1">
      <c r="A560" s="14"/>
      <c r="B560" s="268"/>
      <c r="C560" s="269"/>
      <c r="D560" s="254" t="s">
        <v>179</v>
      </c>
      <c r="E560" s="270" t="s">
        <v>1</v>
      </c>
      <c r="F560" s="271" t="s">
        <v>487</v>
      </c>
      <c r="G560" s="269"/>
      <c r="H560" s="272">
        <v>19.039999999999999</v>
      </c>
      <c r="I560" s="273"/>
      <c r="J560" s="269"/>
      <c r="K560" s="269"/>
      <c r="L560" s="274"/>
      <c r="M560" s="275"/>
      <c r="N560" s="276"/>
      <c r="O560" s="276"/>
      <c r="P560" s="276"/>
      <c r="Q560" s="276"/>
      <c r="R560" s="276"/>
      <c r="S560" s="276"/>
      <c r="T560" s="27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78" t="s">
        <v>179</v>
      </c>
      <c r="AU560" s="278" t="s">
        <v>89</v>
      </c>
      <c r="AV560" s="14" t="s">
        <v>89</v>
      </c>
      <c r="AW560" s="14" t="s">
        <v>35</v>
      </c>
      <c r="AX560" s="14" t="s">
        <v>79</v>
      </c>
      <c r="AY560" s="278" t="s">
        <v>121</v>
      </c>
    </row>
    <row r="561" s="14" customFormat="1">
      <c r="A561" s="14"/>
      <c r="B561" s="268"/>
      <c r="C561" s="269"/>
      <c r="D561" s="254" t="s">
        <v>179</v>
      </c>
      <c r="E561" s="270" t="s">
        <v>1</v>
      </c>
      <c r="F561" s="271" t="s">
        <v>488</v>
      </c>
      <c r="G561" s="269"/>
      <c r="H561" s="272">
        <v>3.5</v>
      </c>
      <c r="I561" s="273"/>
      <c r="J561" s="269"/>
      <c r="K561" s="269"/>
      <c r="L561" s="274"/>
      <c r="M561" s="275"/>
      <c r="N561" s="276"/>
      <c r="O561" s="276"/>
      <c r="P561" s="276"/>
      <c r="Q561" s="276"/>
      <c r="R561" s="276"/>
      <c r="S561" s="276"/>
      <c r="T561" s="27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78" t="s">
        <v>179</v>
      </c>
      <c r="AU561" s="278" t="s">
        <v>89</v>
      </c>
      <c r="AV561" s="14" t="s">
        <v>89</v>
      </c>
      <c r="AW561" s="14" t="s">
        <v>35</v>
      </c>
      <c r="AX561" s="14" t="s">
        <v>79</v>
      </c>
      <c r="AY561" s="278" t="s">
        <v>121</v>
      </c>
    </row>
    <row r="562" s="14" customFormat="1">
      <c r="A562" s="14"/>
      <c r="B562" s="268"/>
      <c r="C562" s="269"/>
      <c r="D562" s="254" t="s">
        <v>179</v>
      </c>
      <c r="E562" s="270" t="s">
        <v>1</v>
      </c>
      <c r="F562" s="271" t="s">
        <v>489</v>
      </c>
      <c r="G562" s="269"/>
      <c r="H562" s="272">
        <v>16.079999999999998</v>
      </c>
      <c r="I562" s="273"/>
      <c r="J562" s="269"/>
      <c r="K562" s="269"/>
      <c r="L562" s="274"/>
      <c r="M562" s="275"/>
      <c r="N562" s="276"/>
      <c r="O562" s="276"/>
      <c r="P562" s="276"/>
      <c r="Q562" s="276"/>
      <c r="R562" s="276"/>
      <c r="S562" s="276"/>
      <c r="T562" s="27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78" t="s">
        <v>179</v>
      </c>
      <c r="AU562" s="278" t="s">
        <v>89</v>
      </c>
      <c r="AV562" s="14" t="s">
        <v>89</v>
      </c>
      <c r="AW562" s="14" t="s">
        <v>35</v>
      </c>
      <c r="AX562" s="14" t="s">
        <v>79</v>
      </c>
      <c r="AY562" s="278" t="s">
        <v>121</v>
      </c>
    </row>
    <row r="563" s="14" customFormat="1">
      <c r="A563" s="14"/>
      <c r="B563" s="268"/>
      <c r="C563" s="269"/>
      <c r="D563" s="254" t="s">
        <v>179</v>
      </c>
      <c r="E563" s="270" t="s">
        <v>1</v>
      </c>
      <c r="F563" s="271" t="s">
        <v>490</v>
      </c>
      <c r="G563" s="269"/>
      <c r="H563" s="272">
        <v>23.079000000000001</v>
      </c>
      <c r="I563" s="273"/>
      <c r="J563" s="269"/>
      <c r="K563" s="269"/>
      <c r="L563" s="274"/>
      <c r="M563" s="275"/>
      <c r="N563" s="276"/>
      <c r="O563" s="276"/>
      <c r="P563" s="276"/>
      <c r="Q563" s="276"/>
      <c r="R563" s="276"/>
      <c r="S563" s="276"/>
      <c r="T563" s="277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78" t="s">
        <v>179</v>
      </c>
      <c r="AU563" s="278" t="s">
        <v>89</v>
      </c>
      <c r="AV563" s="14" t="s">
        <v>89</v>
      </c>
      <c r="AW563" s="14" t="s">
        <v>35</v>
      </c>
      <c r="AX563" s="14" t="s">
        <v>79</v>
      </c>
      <c r="AY563" s="278" t="s">
        <v>121</v>
      </c>
    </row>
    <row r="564" s="14" customFormat="1">
      <c r="A564" s="14"/>
      <c r="B564" s="268"/>
      <c r="C564" s="269"/>
      <c r="D564" s="254" t="s">
        <v>179</v>
      </c>
      <c r="E564" s="270" t="s">
        <v>1</v>
      </c>
      <c r="F564" s="271" t="s">
        <v>491</v>
      </c>
      <c r="G564" s="269"/>
      <c r="H564" s="272">
        <v>12.545</v>
      </c>
      <c r="I564" s="273"/>
      <c r="J564" s="269"/>
      <c r="K564" s="269"/>
      <c r="L564" s="274"/>
      <c r="M564" s="275"/>
      <c r="N564" s="276"/>
      <c r="O564" s="276"/>
      <c r="P564" s="276"/>
      <c r="Q564" s="276"/>
      <c r="R564" s="276"/>
      <c r="S564" s="276"/>
      <c r="T564" s="277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8" t="s">
        <v>179</v>
      </c>
      <c r="AU564" s="278" t="s">
        <v>89</v>
      </c>
      <c r="AV564" s="14" t="s">
        <v>89</v>
      </c>
      <c r="AW564" s="14" t="s">
        <v>35</v>
      </c>
      <c r="AX564" s="14" t="s">
        <v>79</v>
      </c>
      <c r="AY564" s="278" t="s">
        <v>121</v>
      </c>
    </row>
    <row r="565" s="14" customFormat="1">
      <c r="A565" s="14"/>
      <c r="B565" s="268"/>
      <c r="C565" s="269"/>
      <c r="D565" s="254" t="s">
        <v>179</v>
      </c>
      <c r="E565" s="270" t="s">
        <v>1</v>
      </c>
      <c r="F565" s="271" t="s">
        <v>492</v>
      </c>
      <c r="G565" s="269"/>
      <c r="H565" s="272">
        <v>4.9530000000000003</v>
      </c>
      <c r="I565" s="273"/>
      <c r="J565" s="269"/>
      <c r="K565" s="269"/>
      <c r="L565" s="274"/>
      <c r="M565" s="275"/>
      <c r="N565" s="276"/>
      <c r="O565" s="276"/>
      <c r="P565" s="276"/>
      <c r="Q565" s="276"/>
      <c r="R565" s="276"/>
      <c r="S565" s="276"/>
      <c r="T565" s="27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78" t="s">
        <v>179</v>
      </c>
      <c r="AU565" s="278" t="s">
        <v>89</v>
      </c>
      <c r="AV565" s="14" t="s">
        <v>89</v>
      </c>
      <c r="AW565" s="14" t="s">
        <v>35</v>
      </c>
      <c r="AX565" s="14" t="s">
        <v>79</v>
      </c>
      <c r="AY565" s="278" t="s">
        <v>121</v>
      </c>
    </row>
    <row r="566" s="14" customFormat="1">
      <c r="A566" s="14"/>
      <c r="B566" s="268"/>
      <c r="C566" s="269"/>
      <c r="D566" s="254" t="s">
        <v>179</v>
      </c>
      <c r="E566" s="270" t="s">
        <v>1</v>
      </c>
      <c r="F566" s="271" t="s">
        <v>493</v>
      </c>
      <c r="G566" s="269"/>
      <c r="H566" s="272">
        <v>1.8</v>
      </c>
      <c r="I566" s="273"/>
      <c r="J566" s="269"/>
      <c r="K566" s="269"/>
      <c r="L566" s="274"/>
      <c r="M566" s="275"/>
      <c r="N566" s="276"/>
      <c r="O566" s="276"/>
      <c r="P566" s="276"/>
      <c r="Q566" s="276"/>
      <c r="R566" s="276"/>
      <c r="S566" s="276"/>
      <c r="T566" s="27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8" t="s">
        <v>179</v>
      </c>
      <c r="AU566" s="278" t="s">
        <v>89</v>
      </c>
      <c r="AV566" s="14" t="s">
        <v>89</v>
      </c>
      <c r="AW566" s="14" t="s">
        <v>35</v>
      </c>
      <c r="AX566" s="14" t="s">
        <v>79</v>
      </c>
      <c r="AY566" s="278" t="s">
        <v>121</v>
      </c>
    </row>
    <row r="567" s="14" customFormat="1">
      <c r="A567" s="14"/>
      <c r="B567" s="268"/>
      <c r="C567" s="269"/>
      <c r="D567" s="254" t="s">
        <v>179</v>
      </c>
      <c r="E567" s="270" t="s">
        <v>1</v>
      </c>
      <c r="F567" s="271" t="s">
        <v>494</v>
      </c>
      <c r="G567" s="269"/>
      <c r="H567" s="272">
        <v>23.399999999999999</v>
      </c>
      <c r="I567" s="273"/>
      <c r="J567" s="269"/>
      <c r="K567" s="269"/>
      <c r="L567" s="274"/>
      <c r="M567" s="275"/>
      <c r="N567" s="276"/>
      <c r="O567" s="276"/>
      <c r="P567" s="276"/>
      <c r="Q567" s="276"/>
      <c r="R567" s="276"/>
      <c r="S567" s="276"/>
      <c r="T567" s="27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78" t="s">
        <v>179</v>
      </c>
      <c r="AU567" s="278" t="s">
        <v>89</v>
      </c>
      <c r="AV567" s="14" t="s">
        <v>89</v>
      </c>
      <c r="AW567" s="14" t="s">
        <v>35</v>
      </c>
      <c r="AX567" s="14" t="s">
        <v>79</v>
      </c>
      <c r="AY567" s="278" t="s">
        <v>121</v>
      </c>
    </row>
    <row r="568" s="14" customFormat="1">
      <c r="A568" s="14"/>
      <c r="B568" s="268"/>
      <c r="C568" s="269"/>
      <c r="D568" s="254" t="s">
        <v>179</v>
      </c>
      <c r="E568" s="270" t="s">
        <v>1</v>
      </c>
      <c r="F568" s="271" t="s">
        <v>495</v>
      </c>
      <c r="G568" s="269"/>
      <c r="H568" s="272">
        <v>10.439</v>
      </c>
      <c r="I568" s="273"/>
      <c r="J568" s="269"/>
      <c r="K568" s="269"/>
      <c r="L568" s="274"/>
      <c r="M568" s="275"/>
      <c r="N568" s="276"/>
      <c r="O568" s="276"/>
      <c r="P568" s="276"/>
      <c r="Q568" s="276"/>
      <c r="R568" s="276"/>
      <c r="S568" s="276"/>
      <c r="T568" s="277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78" t="s">
        <v>179</v>
      </c>
      <c r="AU568" s="278" t="s">
        <v>89</v>
      </c>
      <c r="AV568" s="14" t="s">
        <v>89</v>
      </c>
      <c r="AW568" s="14" t="s">
        <v>35</v>
      </c>
      <c r="AX568" s="14" t="s">
        <v>79</v>
      </c>
      <c r="AY568" s="278" t="s">
        <v>121</v>
      </c>
    </row>
    <row r="569" s="14" customFormat="1">
      <c r="A569" s="14"/>
      <c r="B569" s="268"/>
      <c r="C569" s="269"/>
      <c r="D569" s="254" t="s">
        <v>179</v>
      </c>
      <c r="E569" s="270" t="s">
        <v>1</v>
      </c>
      <c r="F569" s="271" t="s">
        <v>496</v>
      </c>
      <c r="G569" s="269"/>
      <c r="H569" s="272">
        <v>25.295999999999999</v>
      </c>
      <c r="I569" s="273"/>
      <c r="J569" s="269"/>
      <c r="K569" s="269"/>
      <c r="L569" s="274"/>
      <c r="M569" s="275"/>
      <c r="N569" s="276"/>
      <c r="O569" s="276"/>
      <c r="P569" s="276"/>
      <c r="Q569" s="276"/>
      <c r="R569" s="276"/>
      <c r="S569" s="276"/>
      <c r="T569" s="27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8" t="s">
        <v>179</v>
      </c>
      <c r="AU569" s="278" t="s">
        <v>89</v>
      </c>
      <c r="AV569" s="14" t="s">
        <v>89</v>
      </c>
      <c r="AW569" s="14" t="s">
        <v>35</v>
      </c>
      <c r="AX569" s="14" t="s">
        <v>79</v>
      </c>
      <c r="AY569" s="278" t="s">
        <v>121</v>
      </c>
    </row>
    <row r="570" s="14" customFormat="1">
      <c r="A570" s="14"/>
      <c r="B570" s="268"/>
      <c r="C570" s="269"/>
      <c r="D570" s="254" t="s">
        <v>179</v>
      </c>
      <c r="E570" s="270" t="s">
        <v>1</v>
      </c>
      <c r="F570" s="271" t="s">
        <v>497</v>
      </c>
      <c r="G570" s="269"/>
      <c r="H570" s="272">
        <v>12.077999999999999</v>
      </c>
      <c r="I570" s="273"/>
      <c r="J570" s="269"/>
      <c r="K570" s="269"/>
      <c r="L570" s="274"/>
      <c r="M570" s="275"/>
      <c r="N570" s="276"/>
      <c r="O570" s="276"/>
      <c r="P570" s="276"/>
      <c r="Q570" s="276"/>
      <c r="R570" s="276"/>
      <c r="S570" s="276"/>
      <c r="T570" s="277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78" t="s">
        <v>179</v>
      </c>
      <c r="AU570" s="278" t="s">
        <v>89</v>
      </c>
      <c r="AV570" s="14" t="s">
        <v>89</v>
      </c>
      <c r="AW570" s="14" t="s">
        <v>35</v>
      </c>
      <c r="AX570" s="14" t="s">
        <v>79</v>
      </c>
      <c r="AY570" s="278" t="s">
        <v>121</v>
      </c>
    </row>
    <row r="571" s="14" customFormat="1">
      <c r="A571" s="14"/>
      <c r="B571" s="268"/>
      <c r="C571" s="269"/>
      <c r="D571" s="254" t="s">
        <v>179</v>
      </c>
      <c r="E571" s="270" t="s">
        <v>1</v>
      </c>
      <c r="F571" s="271" t="s">
        <v>498</v>
      </c>
      <c r="G571" s="269"/>
      <c r="H571" s="272">
        <v>6.5</v>
      </c>
      <c r="I571" s="273"/>
      <c r="J571" s="269"/>
      <c r="K571" s="269"/>
      <c r="L571" s="274"/>
      <c r="M571" s="275"/>
      <c r="N571" s="276"/>
      <c r="O571" s="276"/>
      <c r="P571" s="276"/>
      <c r="Q571" s="276"/>
      <c r="R571" s="276"/>
      <c r="S571" s="276"/>
      <c r="T571" s="27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78" t="s">
        <v>179</v>
      </c>
      <c r="AU571" s="278" t="s">
        <v>89</v>
      </c>
      <c r="AV571" s="14" t="s">
        <v>89</v>
      </c>
      <c r="AW571" s="14" t="s">
        <v>35</v>
      </c>
      <c r="AX571" s="14" t="s">
        <v>79</v>
      </c>
      <c r="AY571" s="278" t="s">
        <v>121</v>
      </c>
    </row>
    <row r="572" s="14" customFormat="1">
      <c r="A572" s="14"/>
      <c r="B572" s="268"/>
      <c r="C572" s="269"/>
      <c r="D572" s="254" t="s">
        <v>179</v>
      </c>
      <c r="E572" s="270" t="s">
        <v>1</v>
      </c>
      <c r="F572" s="271" t="s">
        <v>499</v>
      </c>
      <c r="G572" s="269"/>
      <c r="H572" s="272">
        <v>15.08</v>
      </c>
      <c r="I572" s="273"/>
      <c r="J572" s="269"/>
      <c r="K572" s="269"/>
      <c r="L572" s="274"/>
      <c r="M572" s="275"/>
      <c r="N572" s="276"/>
      <c r="O572" s="276"/>
      <c r="P572" s="276"/>
      <c r="Q572" s="276"/>
      <c r="R572" s="276"/>
      <c r="S572" s="276"/>
      <c r="T572" s="277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78" t="s">
        <v>179</v>
      </c>
      <c r="AU572" s="278" t="s">
        <v>89</v>
      </c>
      <c r="AV572" s="14" t="s">
        <v>89</v>
      </c>
      <c r="AW572" s="14" t="s">
        <v>35</v>
      </c>
      <c r="AX572" s="14" t="s">
        <v>79</v>
      </c>
      <c r="AY572" s="278" t="s">
        <v>121</v>
      </c>
    </row>
    <row r="573" s="14" customFormat="1">
      <c r="A573" s="14"/>
      <c r="B573" s="268"/>
      <c r="C573" s="269"/>
      <c r="D573" s="254" t="s">
        <v>179</v>
      </c>
      <c r="E573" s="270" t="s">
        <v>1</v>
      </c>
      <c r="F573" s="271" t="s">
        <v>500</v>
      </c>
      <c r="G573" s="269"/>
      <c r="H573" s="272">
        <v>1.6000000000000001</v>
      </c>
      <c r="I573" s="273"/>
      <c r="J573" s="269"/>
      <c r="K573" s="269"/>
      <c r="L573" s="274"/>
      <c r="M573" s="275"/>
      <c r="N573" s="276"/>
      <c r="O573" s="276"/>
      <c r="P573" s="276"/>
      <c r="Q573" s="276"/>
      <c r="R573" s="276"/>
      <c r="S573" s="276"/>
      <c r="T573" s="27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8" t="s">
        <v>179</v>
      </c>
      <c r="AU573" s="278" t="s">
        <v>89</v>
      </c>
      <c r="AV573" s="14" t="s">
        <v>89</v>
      </c>
      <c r="AW573" s="14" t="s">
        <v>35</v>
      </c>
      <c r="AX573" s="14" t="s">
        <v>79</v>
      </c>
      <c r="AY573" s="278" t="s">
        <v>121</v>
      </c>
    </row>
    <row r="574" s="14" customFormat="1">
      <c r="A574" s="14"/>
      <c r="B574" s="268"/>
      <c r="C574" s="269"/>
      <c r="D574" s="254" t="s">
        <v>179</v>
      </c>
      <c r="E574" s="270" t="s">
        <v>1</v>
      </c>
      <c r="F574" s="271" t="s">
        <v>542</v>
      </c>
      <c r="G574" s="269"/>
      <c r="H574" s="272">
        <v>16.763999999999999</v>
      </c>
      <c r="I574" s="273"/>
      <c r="J574" s="269"/>
      <c r="K574" s="269"/>
      <c r="L574" s="274"/>
      <c r="M574" s="275"/>
      <c r="N574" s="276"/>
      <c r="O574" s="276"/>
      <c r="P574" s="276"/>
      <c r="Q574" s="276"/>
      <c r="R574" s="276"/>
      <c r="S574" s="276"/>
      <c r="T574" s="277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8" t="s">
        <v>179</v>
      </c>
      <c r="AU574" s="278" t="s">
        <v>89</v>
      </c>
      <c r="AV574" s="14" t="s">
        <v>89</v>
      </c>
      <c r="AW574" s="14" t="s">
        <v>35</v>
      </c>
      <c r="AX574" s="14" t="s">
        <v>79</v>
      </c>
      <c r="AY574" s="278" t="s">
        <v>121</v>
      </c>
    </row>
    <row r="575" s="16" customFormat="1">
      <c r="A575" s="16"/>
      <c r="B575" s="290"/>
      <c r="C575" s="291"/>
      <c r="D575" s="254" t="s">
        <v>179</v>
      </c>
      <c r="E575" s="292" t="s">
        <v>1</v>
      </c>
      <c r="F575" s="293" t="s">
        <v>210</v>
      </c>
      <c r="G575" s="291"/>
      <c r="H575" s="294">
        <v>394.99700000000001</v>
      </c>
      <c r="I575" s="295"/>
      <c r="J575" s="291"/>
      <c r="K575" s="291"/>
      <c r="L575" s="296"/>
      <c r="M575" s="297"/>
      <c r="N575" s="298"/>
      <c r="O575" s="298"/>
      <c r="P575" s="298"/>
      <c r="Q575" s="298"/>
      <c r="R575" s="298"/>
      <c r="S575" s="298"/>
      <c r="T575" s="299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T575" s="300" t="s">
        <v>179</v>
      </c>
      <c r="AU575" s="300" t="s">
        <v>89</v>
      </c>
      <c r="AV575" s="16" t="s">
        <v>131</v>
      </c>
      <c r="AW575" s="16" t="s">
        <v>35</v>
      </c>
      <c r="AX575" s="16" t="s">
        <v>79</v>
      </c>
      <c r="AY575" s="300" t="s">
        <v>121</v>
      </c>
    </row>
    <row r="576" s="13" customFormat="1">
      <c r="A576" s="13"/>
      <c r="B576" s="258"/>
      <c r="C576" s="259"/>
      <c r="D576" s="254" t="s">
        <v>179</v>
      </c>
      <c r="E576" s="260" t="s">
        <v>1</v>
      </c>
      <c r="F576" s="261" t="s">
        <v>502</v>
      </c>
      <c r="G576" s="259"/>
      <c r="H576" s="260" t="s">
        <v>1</v>
      </c>
      <c r="I576" s="262"/>
      <c r="J576" s="259"/>
      <c r="K576" s="259"/>
      <c r="L576" s="263"/>
      <c r="M576" s="264"/>
      <c r="N576" s="265"/>
      <c r="O576" s="265"/>
      <c r="P576" s="265"/>
      <c r="Q576" s="265"/>
      <c r="R576" s="265"/>
      <c r="S576" s="265"/>
      <c r="T576" s="26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7" t="s">
        <v>179</v>
      </c>
      <c r="AU576" s="267" t="s">
        <v>89</v>
      </c>
      <c r="AV576" s="13" t="s">
        <v>87</v>
      </c>
      <c r="AW576" s="13" t="s">
        <v>35</v>
      </c>
      <c r="AX576" s="13" t="s">
        <v>79</v>
      </c>
      <c r="AY576" s="267" t="s">
        <v>121</v>
      </c>
    </row>
    <row r="577" s="14" customFormat="1">
      <c r="A577" s="14"/>
      <c r="B577" s="268"/>
      <c r="C577" s="269"/>
      <c r="D577" s="254" t="s">
        <v>179</v>
      </c>
      <c r="E577" s="270" t="s">
        <v>1</v>
      </c>
      <c r="F577" s="271" t="s">
        <v>503</v>
      </c>
      <c r="G577" s="269"/>
      <c r="H577" s="272">
        <v>17.859999999999999</v>
      </c>
      <c r="I577" s="273"/>
      <c r="J577" s="269"/>
      <c r="K577" s="269"/>
      <c r="L577" s="274"/>
      <c r="M577" s="275"/>
      <c r="N577" s="276"/>
      <c r="O577" s="276"/>
      <c r="P577" s="276"/>
      <c r="Q577" s="276"/>
      <c r="R577" s="276"/>
      <c r="S577" s="276"/>
      <c r="T577" s="27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78" t="s">
        <v>179</v>
      </c>
      <c r="AU577" s="278" t="s">
        <v>89</v>
      </c>
      <c r="AV577" s="14" t="s">
        <v>89</v>
      </c>
      <c r="AW577" s="14" t="s">
        <v>35</v>
      </c>
      <c r="AX577" s="14" t="s">
        <v>79</v>
      </c>
      <c r="AY577" s="278" t="s">
        <v>121</v>
      </c>
    </row>
    <row r="578" s="14" customFormat="1">
      <c r="A578" s="14"/>
      <c r="B578" s="268"/>
      <c r="C578" s="269"/>
      <c r="D578" s="254" t="s">
        <v>179</v>
      </c>
      <c r="E578" s="270" t="s">
        <v>1</v>
      </c>
      <c r="F578" s="271" t="s">
        <v>504</v>
      </c>
      <c r="G578" s="269"/>
      <c r="H578" s="272">
        <v>3.5600000000000001</v>
      </c>
      <c r="I578" s="273"/>
      <c r="J578" s="269"/>
      <c r="K578" s="269"/>
      <c r="L578" s="274"/>
      <c r="M578" s="275"/>
      <c r="N578" s="276"/>
      <c r="O578" s="276"/>
      <c r="P578" s="276"/>
      <c r="Q578" s="276"/>
      <c r="R578" s="276"/>
      <c r="S578" s="276"/>
      <c r="T578" s="27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78" t="s">
        <v>179</v>
      </c>
      <c r="AU578" s="278" t="s">
        <v>89</v>
      </c>
      <c r="AV578" s="14" t="s">
        <v>89</v>
      </c>
      <c r="AW578" s="14" t="s">
        <v>35</v>
      </c>
      <c r="AX578" s="14" t="s">
        <v>79</v>
      </c>
      <c r="AY578" s="278" t="s">
        <v>121</v>
      </c>
    </row>
    <row r="579" s="16" customFormat="1">
      <c r="A579" s="16"/>
      <c r="B579" s="290"/>
      <c r="C579" s="291"/>
      <c r="D579" s="254" t="s">
        <v>179</v>
      </c>
      <c r="E579" s="292" t="s">
        <v>1</v>
      </c>
      <c r="F579" s="293" t="s">
        <v>210</v>
      </c>
      <c r="G579" s="291"/>
      <c r="H579" s="294">
        <v>21.420000000000002</v>
      </c>
      <c r="I579" s="295"/>
      <c r="J579" s="291"/>
      <c r="K579" s="291"/>
      <c r="L579" s="296"/>
      <c r="M579" s="297"/>
      <c r="N579" s="298"/>
      <c r="O579" s="298"/>
      <c r="P579" s="298"/>
      <c r="Q579" s="298"/>
      <c r="R579" s="298"/>
      <c r="S579" s="298"/>
      <c r="T579" s="299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300" t="s">
        <v>179</v>
      </c>
      <c r="AU579" s="300" t="s">
        <v>89</v>
      </c>
      <c r="AV579" s="16" t="s">
        <v>131</v>
      </c>
      <c r="AW579" s="16" t="s">
        <v>35</v>
      </c>
      <c r="AX579" s="16" t="s">
        <v>79</v>
      </c>
      <c r="AY579" s="300" t="s">
        <v>121</v>
      </c>
    </row>
    <row r="580" s="13" customFormat="1">
      <c r="A580" s="13"/>
      <c r="B580" s="258"/>
      <c r="C580" s="259"/>
      <c r="D580" s="254" t="s">
        <v>179</v>
      </c>
      <c r="E580" s="260" t="s">
        <v>1</v>
      </c>
      <c r="F580" s="261" t="s">
        <v>505</v>
      </c>
      <c r="G580" s="259"/>
      <c r="H580" s="260" t="s">
        <v>1</v>
      </c>
      <c r="I580" s="262"/>
      <c r="J580" s="259"/>
      <c r="K580" s="259"/>
      <c r="L580" s="263"/>
      <c r="M580" s="264"/>
      <c r="N580" s="265"/>
      <c r="O580" s="265"/>
      <c r="P580" s="265"/>
      <c r="Q580" s="265"/>
      <c r="R580" s="265"/>
      <c r="S580" s="265"/>
      <c r="T580" s="26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7" t="s">
        <v>179</v>
      </c>
      <c r="AU580" s="267" t="s">
        <v>89</v>
      </c>
      <c r="AV580" s="13" t="s">
        <v>87</v>
      </c>
      <c r="AW580" s="13" t="s">
        <v>35</v>
      </c>
      <c r="AX580" s="13" t="s">
        <v>79</v>
      </c>
      <c r="AY580" s="267" t="s">
        <v>121</v>
      </c>
    </row>
    <row r="581" s="14" customFormat="1">
      <c r="A581" s="14"/>
      <c r="B581" s="268"/>
      <c r="C581" s="269"/>
      <c r="D581" s="254" t="s">
        <v>179</v>
      </c>
      <c r="E581" s="270" t="s">
        <v>1</v>
      </c>
      <c r="F581" s="271" t="s">
        <v>506</v>
      </c>
      <c r="G581" s="269"/>
      <c r="H581" s="272">
        <v>70.912000000000006</v>
      </c>
      <c r="I581" s="273"/>
      <c r="J581" s="269"/>
      <c r="K581" s="269"/>
      <c r="L581" s="274"/>
      <c r="M581" s="275"/>
      <c r="N581" s="276"/>
      <c r="O581" s="276"/>
      <c r="P581" s="276"/>
      <c r="Q581" s="276"/>
      <c r="R581" s="276"/>
      <c r="S581" s="276"/>
      <c r="T581" s="27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78" t="s">
        <v>179</v>
      </c>
      <c r="AU581" s="278" t="s">
        <v>89</v>
      </c>
      <c r="AV581" s="14" t="s">
        <v>89</v>
      </c>
      <c r="AW581" s="14" t="s">
        <v>35</v>
      </c>
      <c r="AX581" s="14" t="s">
        <v>79</v>
      </c>
      <c r="AY581" s="278" t="s">
        <v>121</v>
      </c>
    </row>
    <row r="582" s="14" customFormat="1">
      <c r="A582" s="14"/>
      <c r="B582" s="268"/>
      <c r="C582" s="269"/>
      <c r="D582" s="254" t="s">
        <v>179</v>
      </c>
      <c r="E582" s="270" t="s">
        <v>1</v>
      </c>
      <c r="F582" s="271" t="s">
        <v>507</v>
      </c>
      <c r="G582" s="269"/>
      <c r="H582" s="272">
        <v>23.100000000000001</v>
      </c>
      <c r="I582" s="273"/>
      <c r="J582" s="269"/>
      <c r="K582" s="269"/>
      <c r="L582" s="274"/>
      <c r="M582" s="275"/>
      <c r="N582" s="276"/>
      <c r="O582" s="276"/>
      <c r="P582" s="276"/>
      <c r="Q582" s="276"/>
      <c r="R582" s="276"/>
      <c r="S582" s="276"/>
      <c r="T582" s="27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8" t="s">
        <v>179</v>
      </c>
      <c r="AU582" s="278" t="s">
        <v>89</v>
      </c>
      <c r="AV582" s="14" t="s">
        <v>89</v>
      </c>
      <c r="AW582" s="14" t="s">
        <v>35</v>
      </c>
      <c r="AX582" s="14" t="s">
        <v>79</v>
      </c>
      <c r="AY582" s="278" t="s">
        <v>121</v>
      </c>
    </row>
    <row r="583" s="14" customFormat="1">
      <c r="A583" s="14"/>
      <c r="B583" s="268"/>
      <c r="C583" s="269"/>
      <c r="D583" s="254" t="s">
        <v>179</v>
      </c>
      <c r="E583" s="270" t="s">
        <v>1</v>
      </c>
      <c r="F583" s="271" t="s">
        <v>508</v>
      </c>
      <c r="G583" s="269"/>
      <c r="H583" s="272">
        <v>28.271999999999998</v>
      </c>
      <c r="I583" s="273"/>
      <c r="J583" s="269"/>
      <c r="K583" s="269"/>
      <c r="L583" s="274"/>
      <c r="M583" s="275"/>
      <c r="N583" s="276"/>
      <c r="O583" s="276"/>
      <c r="P583" s="276"/>
      <c r="Q583" s="276"/>
      <c r="R583" s="276"/>
      <c r="S583" s="276"/>
      <c r="T583" s="277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78" t="s">
        <v>179</v>
      </c>
      <c r="AU583" s="278" t="s">
        <v>89</v>
      </c>
      <c r="AV583" s="14" t="s">
        <v>89</v>
      </c>
      <c r="AW583" s="14" t="s">
        <v>35</v>
      </c>
      <c r="AX583" s="14" t="s">
        <v>79</v>
      </c>
      <c r="AY583" s="278" t="s">
        <v>121</v>
      </c>
    </row>
    <row r="584" s="14" customFormat="1">
      <c r="A584" s="14"/>
      <c r="B584" s="268"/>
      <c r="C584" s="269"/>
      <c r="D584" s="254" t="s">
        <v>179</v>
      </c>
      <c r="E584" s="270" t="s">
        <v>1</v>
      </c>
      <c r="F584" s="271" t="s">
        <v>509</v>
      </c>
      <c r="G584" s="269"/>
      <c r="H584" s="272">
        <v>74.709999999999994</v>
      </c>
      <c r="I584" s="273"/>
      <c r="J584" s="269"/>
      <c r="K584" s="269"/>
      <c r="L584" s="274"/>
      <c r="M584" s="275"/>
      <c r="N584" s="276"/>
      <c r="O584" s="276"/>
      <c r="P584" s="276"/>
      <c r="Q584" s="276"/>
      <c r="R584" s="276"/>
      <c r="S584" s="276"/>
      <c r="T584" s="277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78" t="s">
        <v>179</v>
      </c>
      <c r="AU584" s="278" t="s">
        <v>89</v>
      </c>
      <c r="AV584" s="14" t="s">
        <v>89</v>
      </c>
      <c r="AW584" s="14" t="s">
        <v>35</v>
      </c>
      <c r="AX584" s="14" t="s">
        <v>79</v>
      </c>
      <c r="AY584" s="278" t="s">
        <v>121</v>
      </c>
    </row>
    <row r="585" s="16" customFormat="1">
      <c r="A585" s="16"/>
      <c r="B585" s="290"/>
      <c r="C585" s="291"/>
      <c r="D585" s="254" t="s">
        <v>179</v>
      </c>
      <c r="E585" s="292" t="s">
        <v>1</v>
      </c>
      <c r="F585" s="293" t="s">
        <v>210</v>
      </c>
      <c r="G585" s="291"/>
      <c r="H585" s="294">
        <v>196.994</v>
      </c>
      <c r="I585" s="295"/>
      <c r="J585" s="291"/>
      <c r="K585" s="291"/>
      <c r="L585" s="296"/>
      <c r="M585" s="297"/>
      <c r="N585" s="298"/>
      <c r="O585" s="298"/>
      <c r="P585" s="298"/>
      <c r="Q585" s="298"/>
      <c r="R585" s="298"/>
      <c r="S585" s="298"/>
      <c r="T585" s="299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T585" s="300" t="s">
        <v>179</v>
      </c>
      <c r="AU585" s="300" t="s">
        <v>89</v>
      </c>
      <c r="AV585" s="16" t="s">
        <v>131</v>
      </c>
      <c r="AW585" s="16" t="s">
        <v>35</v>
      </c>
      <c r="AX585" s="16" t="s">
        <v>79</v>
      </c>
      <c r="AY585" s="300" t="s">
        <v>121</v>
      </c>
    </row>
    <row r="586" s="15" customFormat="1">
      <c r="A586" s="15"/>
      <c r="B586" s="279"/>
      <c r="C586" s="280"/>
      <c r="D586" s="254" t="s">
        <v>179</v>
      </c>
      <c r="E586" s="281" t="s">
        <v>1</v>
      </c>
      <c r="F586" s="282" t="s">
        <v>183</v>
      </c>
      <c r="G586" s="280"/>
      <c r="H586" s="283">
        <v>655.74900000000002</v>
      </c>
      <c r="I586" s="284"/>
      <c r="J586" s="280"/>
      <c r="K586" s="280"/>
      <c r="L586" s="285"/>
      <c r="M586" s="286"/>
      <c r="N586" s="287"/>
      <c r="O586" s="287"/>
      <c r="P586" s="287"/>
      <c r="Q586" s="287"/>
      <c r="R586" s="287"/>
      <c r="S586" s="287"/>
      <c r="T586" s="288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89" t="s">
        <v>179</v>
      </c>
      <c r="AU586" s="289" t="s">
        <v>89</v>
      </c>
      <c r="AV586" s="15" t="s">
        <v>135</v>
      </c>
      <c r="AW586" s="15" t="s">
        <v>35</v>
      </c>
      <c r="AX586" s="15" t="s">
        <v>87</v>
      </c>
      <c r="AY586" s="289" t="s">
        <v>121</v>
      </c>
    </row>
    <row r="587" s="2" customFormat="1" ht="16.5" customHeight="1">
      <c r="A587" s="39"/>
      <c r="B587" s="40"/>
      <c r="C587" s="301" t="s">
        <v>543</v>
      </c>
      <c r="D587" s="301" t="s">
        <v>369</v>
      </c>
      <c r="E587" s="302" t="s">
        <v>544</v>
      </c>
      <c r="F587" s="303" t="s">
        <v>545</v>
      </c>
      <c r="G587" s="304" t="s">
        <v>174</v>
      </c>
      <c r="H587" s="305">
        <v>392.78199999999998</v>
      </c>
      <c r="I587" s="306"/>
      <c r="J587" s="307">
        <f>ROUND(I587*H587,2)</f>
        <v>0</v>
      </c>
      <c r="K587" s="303" t="s">
        <v>175</v>
      </c>
      <c r="L587" s="308"/>
      <c r="M587" s="309" t="s">
        <v>1</v>
      </c>
      <c r="N587" s="310" t="s">
        <v>44</v>
      </c>
      <c r="O587" s="92"/>
      <c r="P587" s="236">
        <f>O587*H587</f>
        <v>0</v>
      </c>
      <c r="Q587" s="236">
        <v>0.13100000000000001</v>
      </c>
      <c r="R587" s="236">
        <f>Q587*H587</f>
        <v>51.454442</v>
      </c>
      <c r="S587" s="236">
        <v>0</v>
      </c>
      <c r="T587" s="237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8" t="s">
        <v>151</v>
      </c>
      <c r="AT587" s="238" t="s">
        <v>369</v>
      </c>
      <c r="AU587" s="238" t="s">
        <v>89</v>
      </c>
      <c r="AY587" s="18" t="s">
        <v>121</v>
      </c>
      <c r="BE587" s="239">
        <f>IF(N587="základní",J587,0)</f>
        <v>0</v>
      </c>
      <c r="BF587" s="239">
        <f>IF(N587="snížená",J587,0)</f>
        <v>0</v>
      </c>
      <c r="BG587" s="239">
        <f>IF(N587="zákl. přenesená",J587,0)</f>
        <v>0</v>
      </c>
      <c r="BH587" s="239">
        <f>IF(N587="sníž. přenesená",J587,0)</f>
        <v>0</v>
      </c>
      <c r="BI587" s="239">
        <f>IF(N587="nulová",J587,0)</f>
        <v>0</v>
      </c>
      <c r="BJ587" s="18" t="s">
        <v>87</v>
      </c>
      <c r="BK587" s="239">
        <f>ROUND(I587*H587,2)</f>
        <v>0</v>
      </c>
      <c r="BL587" s="18" t="s">
        <v>135</v>
      </c>
      <c r="BM587" s="238" t="s">
        <v>546</v>
      </c>
    </row>
    <row r="588" s="14" customFormat="1">
      <c r="A588" s="14"/>
      <c r="B588" s="268"/>
      <c r="C588" s="269"/>
      <c r="D588" s="254" t="s">
        <v>179</v>
      </c>
      <c r="E588" s="269"/>
      <c r="F588" s="271" t="s">
        <v>547</v>
      </c>
      <c r="G588" s="269"/>
      <c r="H588" s="272">
        <v>392.78199999999998</v>
      </c>
      <c r="I588" s="273"/>
      <c r="J588" s="269"/>
      <c r="K588" s="269"/>
      <c r="L588" s="274"/>
      <c r="M588" s="275"/>
      <c r="N588" s="276"/>
      <c r="O588" s="276"/>
      <c r="P588" s="276"/>
      <c r="Q588" s="276"/>
      <c r="R588" s="276"/>
      <c r="S588" s="276"/>
      <c r="T588" s="277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78" t="s">
        <v>179</v>
      </c>
      <c r="AU588" s="278" t="s">
        <v>89</v>
      </c>
      <c r="AV588" s="14" t="s">
        <v>89</v>
      </c>
      <c r="AW588" s="14" t="s">
        <v>4</v>
      </c>
      <c r="AX588" s="14" t="s">
        <v>87</v>
      </c>
      <c r="AY588" s="278" t="s">
        <v>121</v>
      </c>
    </row>
    <row r="589" s="2" customFormat="1" ht="16.5" customHeight="1">
      <c r="A589" s="39"/>
      <c r="B589" s="40"/>
      <c r="C589" s="301" t="s">
        <v>548</v>
      </c>
      <c r="D589" s="301" t="s">
        <v>369</v>
      </c>
      <c r="E589" s="302" t="s">
        <v>549</v>
      </c>
      <c r="F589" s="303" t="s">
        <v>550</v>
      </c>
      <c r="G589" s="304" t="s">
        <v>174</v>
      </c>
      <c r="H589" s="305">
        <v>13.506</v>
      </c>
      <c r="I589" s="306"/>
      <c r="J589" s="307">
        <f>ROUND(I589*H589,2)</f>
        <v>0</v>
      </c>
      <c r="K589" s="303" t="s">
        <v>1</v>
      </c>
      <c r="L589" s="308"/>
      <c r="M589" s="309" t="s">
        <v>1</v>
      </c>
      <c r="N589" s="310" t="s">
        <v>44</v>
      </c>
      <c r="O589" s="92"/>
      <c r="P589" s="236">
        <f>O589*H589</f>
        <v>0</v>
      </c>
      <c r="Q589" s="236">
        <v>0.13100000000000001</v>
      </c>
      <c r="R589" s="236">
        <f>Q589*H589</f>
        <v>1.7692860000000001</v>
      </c>
      <c r="S589" s="236">
        <v>0</v>
      </c>
      <c r="T589" s="237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8" t="s">
        <v>151</v>
      </c>
      <c r="AT589" s="238" t="s">
        <v>369</v>
      </c>
      <c r="AU589" s="238" t="s">
        <v>89</v>
      </c>
      <c r="AY589" s="18" t="s">
        <v>121</v>
      </c>
      <c r="BE589" s="239">
        <f>IF(N589="základní",J589,0)</f>
        <v>0</v>
      </c>
      <c r="BF589" s="239">
        <f>IF(N589="snížená",J589,0)</f>
        <v>0</v>
      </c>
      <c r="BG589" s="239">
        <f>IF(N589="zákl. přenesená",J589,0)</f>
        <v>0</v>
      </c>
      <c r="BH589" s="239">
        <f>IF(N589="sníž. přenesená",J589,0)</f>
        <v>0</v>
      </c>
      <c r="BI589" s="239">
        <f>IF(N589="nulová",J589,0)</f>
        <v>0</v>
      </c>
      <c r="BJ589" s="18" t="s">
        <v>87</v>
      </c>
      <c r="BK589" s="239">
        <f>ROUND(I589*H589,2)</f>
        <v>0</v>
      </c>
      <c r="BL589" s="18" t="s">
        <v>135</v>
      </c>
      <c r="BM589" s="238" t="s">
        <v>551</v>
      </c>
    </row>
    <row r="590" s="2" customFormat="1">
      <c r="A590" s="39"/>
      <c r="B590" s="40"/>
      <c r="C590" s="41"/>
      <c r="D590" s="254" t="s">
        <v>177</v>
      </c>
      <c r="E590" s="41"/>
      <c r="F590" s="255" t="s">
        <v>552</v>
      </c>
      <c r="G590" s="41"/>
      <c r="H590" s="41"/>
      <c r="I590" s="145"/>
      <c r="J590" s="41"/>
      <c r="K590" s="41"/>
      <c r="L590" s="45"/>
      <c r="M590" s="256"/>
      <c r="N590" s="257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177</v>
      </c>
      <c r="AU590" s="18" t="s">
        <v>89</v>
      </c>
    </row>
    <row r="591" s="13" customFormat="1">
      <c r="A591" s="13"/>
      <c r="B591" s="258"/>
      <c r="C591" s="259"/>
      <c r="D591" s="254" t="s">
        <v>179</v>
      </c>
      <c r="E591" s="260" t="s">
        <v>1</v>
      </c>
      <c r="F591" s="261" t="s">
        <v>478</v>
      </c>
      <c r="G591" s="259"/>
      <c r="H591" s="260" t="s">
        <v>1</v>
      </c>
      <c r="I591" s="262"/>
      <c r="J591" s="259"/>
      <c r="K591" s="259"/>
      <c r="L591" s="263"/>
      <c r="M591" s="264"/>
      <c r="N591" s="265"/>
      <c r="O591" s="265"/>
      <c r="P591" s="265"/>
      <c r="Q591" s="265"/>
      <c r="R591" s="265"/>
      <c r="S591" s="265"/>
      <c r="T591" s="26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67" t="s">
        <v>179</v>
      </c>
      <c r="AU591" s="267" t="s">
        <v>89</v>
      </c>
      <c r="AV591" s="13" t="s">
        <v>87</v>
      </c>
      <c r="AW591" s="13" t="s">
        <v>35</v>
      </c>
      <c r="AX591" s="13" t="s">
        <v>79</v>
      </c>
      <c r="AY591" s="267" t="s">
        <v>121</v>
      </c>
    </row>
    <row r="592" s="14" customFormat="1">
      <c r="A592" s="14"/>
      <c r="B592" s="268"/>
      <c r="C592" s="269"/>
      <c r="D592" s="254" t="s">
        <v>179</v>
      </c>
      <c r="E592" s="270" t="s">
        <v>1</v>
      </c>
      <c r="F592" s="271" t="s">
        <v>479</v>
      </c>
      <c r="G592" s="269"/>
      <c r="H592" s="272">
        <v>13.113</v>
      </c>
      <c r="I592" s="273"/>
      <c r="J592" s="269"/>
      <c r="K592" s="269"/>
      <c r="L592" s="274"/>
      <c r="M592" s="275"/>
      <c r="N592" s="276"/>
      <c r="O592" s="276"/>
      <c r="P592" s="276"/>
      <c r="Q592" s="276"/>
      <c r="R592" s="276"/>
      <c r="S592" s="276"/>
      <c r="T592" s="27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78" t="s">
        <v>179</v>
      </c>
      <c r="AU592" s="278" t="s">
        <v>89</v>
      </c>
      <c r="AV592" s="14" t="s">
        <v>89</v>
      </c>
      <c r="AW592" s="14" t="s">
        <v>35</v>
      </c>
      <c r="AX592" s="14" t="s">
        <v>87</v>
      </c>
      <c r="AY592" s="278" t="s">
        <v>121</v>
      </c>
    </row>
    <row r="593" s="14" customFormat="1">
      <c r="A593" s="14"/>
      <c r="B593" s="268"/>
      <c r="C593" s="269"/>
      <c r="D593" s="254" t="s">
        <v>179</v>
      </c>
      <c r="E593" s="269"/>
      <c r="F593" s="271" t="s">
        <v>553</v>
      </c>
      <c r="G593" s="269"/>
      <c r="H593" s="272">
        <v>13.506</v>
      </c>
      <c r="I593" s="273"/>
      <c r="J593" s="269"/>
      <c r="K593" s="269"/>
      <c r="L593" s="274"/>
      <c r="M593" s="275"/>
      <c r="N593" s="276"/>
      <c r="O593" s="276"/>
      <c r="P593" s="276"/>
      <c r="Q593" s="276"/>
      <c r="R593" s="276"/>
      <c r="S593" s="276"/>
      <c r="T593" s="277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78" t="s">
        <v>179</v>
      </c>
      <c r="AU593" s="278" t="s">
        <v>89</v>
      </c>
      <c r="AV593" s="14" t="s">
        <v>89</v>
      </c>
      <c r="AW593" s="14" t="s">
        <v>4</v>
      </c>
      <c r="AX593" s="14" t="s">
        <v>87</v>
      </c>
      <c r="AY593" s="278" t="s">
        <v>121</v>
      </c>
    </row>
    <row r="594" s="2" customFormat="1" ht="16.5" customHeight="1">
      <c r="A594" s="39"/>
      <c r="B594" s="40"/>
      <c r="C594" s="301" t="s">
        <v>554</v>
      </c>
      <c r="D594" s="301" t="s">
        <v>369</v>
      </c>
      <c r="E594" s="302" t="s">
        <v>555</v>
      </c>
      <c r="F594" s="303" t="s">
        <v>556</v>
      </c>
      <c r="G594" s="304" t="s">
        <v>174</v>
      </c>
      <c r="H594" s="305">
        <v>20.579000000000001</v>
      </c>
      <c r="I594" s="306"/>
      <c r="J594" s="307">
        <f>ROUND(I594*H594,2)</f>
        <v>0</v>
      </c>
      <c r="K594" s="303" t="s">
        <v>1</v>
      </c>
      <c r="L594" s="308"/>
      <c r="M594" s="309" t="s">
        <v>1</v>
      </c>
      <c r="N594" s="310" t="s">
        <v>44</v>
      </c>
      <c r="O594" s="92"/>
      <c r="P594" s="236">
        <f>O594*H594</f>
        <v>0</v>
      </c>
      <c r="Q594" s="236">
        <v>0.13100000000000001</v>
      </c>
      <c r="R594" s="236">
        <f>Q594*H594</f>
        <v>2.6958490000000004</v>
      </c>
      <c r="S594" s="236">
        <v>0</v>
      </c>
      <c r="T594" s="237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8" t="s">
        <v>151</v>
      </c>
      <c r="AT594" s="238" t="s">
        <v>369</v>
      </c>
      <c r="AU594" s="238" t="s">
        <v>89</v>
      </c>
      <c r="AY594" s="18" t="s">
        <v>121</v>
      </c>
      <c r="BE594" s="239">
        <f>IF(N594="základní",J594,0)</f>
        <v>0</v>
      </c>
      <c r="BF594" s="239">
        <f>IF(N594="snížená",J594,0)</f>
        <v>0</v>
      </c>
      <c r="BG594" s="239">
        <f>IF(N594="zákl. přenesená",J594,0)</f>
        <v>0</v>
      </c>
      <c r="BH594" s="239">
        <f>IF(N594="sníž. přenesená",J594,0)</f>
        <v>0</v>
      </c>
      <c r="BI594" s="239">
        <f>IF(N594="nulová",J594,0)</f>
        <v>0</v>
      </c>
      <c r="BJ594" s="18" t="s">
        <v>87</v>
      </c>
      <c r="BK594" s="239">
        <f>ROUND(I594*H594,2)</f>
        <v>0</v>
      </c>
      <c r="BL594" s="18" t="s">
        <v>135</v>
      </c>
      <c r="BM594" s="238" t="s">
        <v>557</v>
      </c>
    </row>
    <row r="595" s="2" customFormat="1">
      <c r="A595" s="39"/>
      <c r="B595" s="40"/>
      <c r="C595" s="41"/>
      <c r="D595" s="254" t="s">
        <v>177</v>
      </c>
      <c r="E595" s="41"/>
      <c r="F595" s="255" t="s">
        <v>558</v>
      </c>
      <c r="G595" s="41"/>
      <c r="H595" s="41"/>
      <c r="I595" s="145"/>
      <c r="J595" s="41"/>
      <c r="K595" s="41"/>
      <c r="L595" s="45"/>
      <c r="M595" s="256"/>
      <c r="N595" s="257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177</v>
      </c>
      <c r="AU595" s="18" t="s">
        <v>89</v>
      </c>
    </row>
    <row r="596" s="13" customFormat="1">
      <c r="A596" s="13"/>
      <c r="B596" s="258"/>
      <c r="C596" s="259"/>
      <c r="D596" s="254" t="s">
        <v>179</v>
      </c>
      <c r="E596" s="260" t="s">
        <v>1</v>
      </c>
      <c r="F596" s="261" t="s">
        <v>475</v>
      </c>
      <c r="G596" s="259"/>
      <c r="H596" s="260" t="s">
        <v>1</v>
      </c>
      <c r="I596" s="262"/>
      <c r="J596" s="259"/>
      <c r="K596" s="259"/>
      <c r="L596" s="263"/>
      <c r="M596" s="264"/>
      <c r="N596" s="265"/>
      <c r="O596" s="265"/>
      <c r="P596" s="265"/>
      <c r="Q596" s="265"/>
      <c r="R596" s="265"/>
      <c r="S596" s="265"/>
      <c r="T596" s="26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67" t="s">
        <v>179</v>
      </c>
      <c r="AU596" s="267" t="s">
        <v>89</v>
      </c>
      <c r="AV596" s="13" t="s">
        <v>87</v>
      </c>
      <c r="AW596" s="13" t="s">
        <v>35</v>
      </c>
      <c r="AX596" s="13" t="s">
        <v>79</v>
      </c>
      <c r="AY596" s="267" t="s">
        <v>121</v>
      </c>
    </row>
    <row r="597" s="14" customFormat="1">
      <c r="A597" s="14"/>
      <c r="B597" s="268"/>
      <c r="C597" s="269"/>
      <c r="D597" s="254" t="s">
        <v>179</v>
      </c>
      <c r="E597" s="270" t="s">
        <v>1</v>
      </c>
      <c r="F597" s="271" t="s">
        <v>476</v>
      </c>
      <c r="G597" s="269"/>
      <c r="H597" s="272">
        <v>18.059999999999999</v>
      </c>
      <c r="I597" s="273"/>
      <c r="J597" s="269"/>
      <c r="K597" s="269"/>
      <c r="L597" s="274"/>
      <c r="M597" s="275"/>
      <c r="N597" s="276"/>
      <c r="O597" s="276"/>
      <c r="P597" s="276"/>
      <c r="Q597" s="276"/>
      <c r="R597" s="276"/>
      <c r="S597" s="276"/>
      <c r="T597" s="277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78" t="s">
        <v>179</v>
      </c>
      <c r="AU597" s="278" t="s">
        <v>89</v>
      </c>
      <c r="AV597" s="14" t="s">
        <v>89</v>
      </c>
      <c r="AW597" s="14" t="s">
        <v>35</v>
      </c>
      <c r="AX597" s="14" t="s">
        <v>79</v>
      </c>
      <c r="AY597" s="278" t="s">
        <v>121</v>
      </c>
    </row>
    <row r="598" s="14" customFormat="1">
      <c r="A598" s="14"/>
      <c r="B598" s="268"/>
      <c r="C598" s="269"/>
      <c r="D598" s="254" t="s">
        <v>179</v>
      </c>
      <c r="E598" s="270" t="s">
        <v>1</v>
      </c>
      <c r="F598" s="271" t="s">
        <v>477</v>
      </c>
      <c r="G598" s="269"/>
      <c r="H598" s="272">
        <v>1.9199999999999999</v>
      </c>
      <c r="I598" s="273"/>
      <c r="J598" s="269"/>
      <c r="K598" s="269"/>
      <c r="L598" s="274"/>
      <c r="M598" s="275"/>
      <c r="N598" s="276"/>
      <c r="O598" s="276"/>
      <c r="P598" s="276"/>
      <c r="Q598" s="276"/>
      <c r="R598" s="276"/>
      <c r="S598" s="276"/>
      <c r="T598" s="27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8" t="s">
        <v>179</v>
      </c>
      <c r="AU598" s="278" t="s">
        <v>89</v>
      </c>
      <c r="AV598" s="14" t="s">
        <v>89</v>
      </c>
      <c r="AW598" s="14" t="s">
        <v>35</v>
      </c>
      <c r="AX598" s="14" t="s">
        <v>79</v>
      </c>
      <c r="AY598" s="278" t="s">
        <v>121</v>
      </c>
    </row>
    <row r="599" s="16" customFormat="1">
      <c r="A599" s="16"/>
      <c r="B599" s="290"/>
      <c r="C599" s="291"/>
      <c r="D599" s="254" t="s">
        <v>179</v>
      </c>
      <c r="E599" s="292" t="s">
        <v>1</v>
      </c>
      <c r="F599" s="293" t="s">
        <v>210</v>
      </c>
      <c r="G599" s="291"/>
      <c r="H599" s="294">
        <v>19.98</v>
      </c>
      <c r="I599" s="295"/>
      <c r="J599" s="291"/>
      <c r="K599" s="291"/>
      <c r="L599" s="296"/>
      <c r="M599" s="297"/>
      <c r="N599" s="298"/>
      <c r="O599" s="298"/>
      <c r="P599" s="298"/>
      <c r="Q599" s="298"/>
      <c r="R599" s="298"/>
      <c r="S599" s="298"/>
      <c r="T599" s="299"/>
      <c r="U599" s="16"/>
      <c r="V599" s="16"/>
      <c r="W599" s="16"/>
      <c r="X599" s="16"/>
      <c r="Y599" s="16"/>
      <c r="Z599" s="16"/>
      <c r="AA599" s="16"/>
      <c r="AB599" s="16"/>
      <c r="AC599" s="16"/>
      <c r="AD599" s="16"/>
      <c r="AE599" s="16"/>
      <c r="AT599" s="300" t="s">
        <v>179</v>
      </c>
      <c r="AU599" s="300" t="s">
        <v>89</v>
      </c>
      <c r="AV599" s="16" t="s">
        <v>131</v>
      </c>
      <c r="AW599" s="16" t="s">
        <v>35</v>
      </c>
      <c r="AX599" s="16" t="s">
        <v>87</v>
      </c>
      <c r="AY599" s="300" t="s">
        <v>121</v>
      </c>
    </row>
    <row r="600" s="14" customFormat="1">
      <c r="A600" s="14"/>
      <c r="B600" s="268"/>
      <c r="C600" s="269"/>
      <c r="D600" s="254" t="s">
        <v>179</v>
      </c>
      <c r="E600" s="269"/>
      <c r="F600" s="271" t="s">
        <v>559</v>
      </c>
      <c r="G600" s="269"/>
      <c r="H600" s="272">
        <v>20.579000000000001</v>
      </c>
      <c r="I600" s="273"/>
      <c r="J600" s="269"/>
      <c r="K600" s="269"/>
      <c r="L600" s="274"/>
      <c r="M600" s="275"/>
      <c r="N600" s="276"/>
      <c r="O600" s="276"/>
      <c r="P600" s="276"/>
      <c r="Q600" s="276"/>
      <c r="R600" s="276"/>
      <c r="S600" s="276"/>
      <c r="T600" s="277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78" t="s">
        <v>179</v>
      </c>
      <c r="AU600" s="278" t="s">
        <v>89</v>
      </c>
      <c r="AV600" s="14" t="s">
        <v>89</v>
      </c>
      <c r="AW600" s="14" t="s">
        <v>4</v>
      </c>
      <c r="AX600" s="14" t="s">
        <v>87</v>
      </c>
      <c r="AY600" s="278" t="s">
        <v>121</v>
      </c>
    </row>
    <row r="601" s="2" customFormat="1" ht="21.75" customHeight="1">
      <c r="A601" s="39"/>
      <c r="B601" s="40"/>
      <c r="C601" s="301" t="s">
        <v>560</v>
      </c>
      <c r="D601" s="301" t="s">
        <v>369</v>
      </c>
      <c r="E601" s="302" t="s">
        <v>561</v>
      </c>
      <c r="F601" s="303" t="s">
        <v>562</v>
      </c>
      <c r="G601" s="304" t="s">
        <v>174</v>
      </c>
      <c r="H601" s="305">
        <v>4.944</v>
      </c>
      <c r="I601" s="306"/>
      <c r="J601" s="307">
        <f>ROUND(I601*H601,2)</f>
        <v>0</v>
      </c>
      <c r="K601" s="303" t="s">
        <v>1</v>
      </c>
      <c r="L601" s="308"/>
      <c r="M601" s="309" t="s">
        <v>1</v>
      </c>
      <c r="N601" s="310" t="s">
        <v>44</v>
      </c>
      <c r="O601" s="92"/>
      <c r="P601" s="236">
        <f>O601*H601</f>
        <v>0</v>
      </c>
      <c r="Q601" s="236">
        <v>0.13100000000000001</v>
      </c>
      <c r="R601" s="236">
        <f>Q601*H601</f>
        <v>0.64766400000000002</v>
      </c>
      <c r="S601" s="236">
        <v>0</v>
      </c>
      <c r="T601" s="237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8" t="s">
        <v>151</v>
      </c>
      <c r="AT601" s="238" t="s">
        <v>369</v>
      </c>
      <c r="AU601" s="238" t="s">
        <v>89</v>
      </c>
      <c r="AY601" s="18" t="s">
        <v>121</v>
      </c>
      <c r="BE601" s="239">
        <f>IF(N601="základní",J601,0)</f>
        <v>0</v>
      </c>
      <c r="BF601" s="239">
        <f>IF(N601="snížená",J601,0)</f>
        <v>0</v>
      </c>
      <c r="BG601" s="239">
        <f>IF(N601="zákl. přenesená",J601,0)</f>
        <v>0</v>
      </c>
      <c r="BH601" s="239">
        <f>IF(N601="sníž. přenesená",J601,0)</f>
        <v>0</v>
      </c>
      <c r="BI601" s="239">
        <f>IF(N601="nulová",J601,0)</f>
        <v>0</v>
      </c>
      <c r="BJ601" s="18" t="s">
        <v>87</v>
      </c>
      <c r="BK601" s="239">
        <f>ROUND(I601*H601,2)</f>
        <v>0</v>
      </c>
      <c r="BL601" s="18" t="s">
        <v>135</v>
      </c>
      <c r="BM601" s="238" t="s">
        <v>563</v>
      </c>
    </row>
    <row r="602" s="14" customFormat="1">
      <c r="A602" s="14"/>
      <c r="B602" s="268"/>
      <c r="C602" s="269"/>
      <c r="D602" s="254" t="s">
        <v>179</v>
      </c>
      <c r="E602" s="270" t="s">
        <v>1</v>
      </c>
      <c r="F602" s="271" t="s">
        <v>541</v>
      </c>
      <c r="G602" s="269"/>
      <c r="H602" s="272">
        <v>4.7999999999999998</v>
      </c>
      <c r="I602" s="273"/>
      <c r="J602" s="269"/>
      <c r="K602" s="269"/>
      <c r="L602" s="274"/>
      <c r="M602" s="275"/>
      <c r="N602" s="276"/>
      <c r="O602" s="276"/>
      <c r="P602" s="276"/>
      <c r="Q602" s="276"/>
      <c r="R602" s="276"/>
      <c r="S602" s="276"/>
      <c r="T602" s="27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78" t="s">
        <v>179</v>
      </c>
      <c r="AU602" s="278" t="s">
        <v>89</v>
      </c>
      <c r="AV602" s="14" t="s">
        <v>89</v>
      </c>
      <c r="AW602" s="14" t="s">
        <v>35</v>
      </c>
      <c r="AX602" s="14" t="s">
        <v>87</v>
      </c>
      <c r="AY602" s="278" t="s">
        <v>121</v>
      </c>
    </row>
    <row r="603" s="14" customFormat="1">
      <c r="A603" s="14"/>
      <c r="B603" s="268"/>
      <c r="C603" s="269"/>
      <c r="D603" s="254" t="s">
        <v>179</v>
      </c>
      <c r="E603" s="269"/>
      <c r="F603" s="271" t="s">
        <v>564</v>
      </c>
      <c r="G603" s="269"/>
      <c r="H603" s="272">
        <v>4.944</v>
      </c>
      <c r="I603" s="273"/>
      <c r="J603" s="269"/>
      <c r="K603" s="269"/>
      <c r="L603" s="274"/>
      <c r="M603" s="275"/>
      <c r="N603" s="276"/>
      <c r="O603" s="276"/>
      <c r="P603" s="276"/>
      <c r="Q603" s="276"/>
      <c r="R603" s="276"/>
      <c r="S603" s="276"/>
      <c r="T603" s="27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78" t="s">
        <v>179</v>
      </c>
      <c r="AU603" s="278" t="s">
        <v>89</v>
      </c>
      <c r="AV603" s="14" t="s">
        <v>89</v>
      </c>
      <c r="AW603" s="14" t="s">
        <v>4</v>
      </c>
      <c r="AX603" s="14" t="s">
        <v>87</v>
      </c>
      <c r="AY603" s="278" t="s">
        <v>121</v>
      </c>
    </row>
    <row r="604" s="2" customFormat="1" ht="21.75" customHeight="1">
      <c r="A604" s="39"/>
      <c r="B604" s="40"/>
      <c r="C604" s="301" t="s">
        <v>565</v>
      </c>
      <c r="D604" s="301" t="s">
        <v>369</v>
      </c>
      <c r="E604" s="302" t="s">
        <v>566</v>
      </c>
      <c r="F604" s="303" t="s">
        <v>567</v>
      </c>
      <c r="G604" s="304" t="s">
        <v>174</v>
      </c>
      <c r="H604" s="305">
        <v>21.722000000000001</v>
      </c>
      <c r="I604" s="306"/>
      <c r="J604" s="307">
        <f>ROUND(I604*H604,2)</f>
        <v>0</v>
      </c>
      <c r="K604" s="303" t="s">
        <v>175</v>
      </c>
      <c r="L604" s="308"/>
      <c r="M604" s="309" t="s">
        <v>1</v>
      </c>
      <c r="N604" s="310" t="s">
        <v>44</v>
      </c>
      <c r="O604" s="92"/>
      <c r="P604" s="236">
        <f>O604*H604</f>
        <v>0</v>
      </c>
      <c r="Q604" s="236">
        <v>0.13100000000000001</v>
      </c>
      <c r="R604" s="236">
        <f>Q604*H604</f>
        <v>2.8455820000000003</v>
      </c>
      <c r="S604" s="236">
        <v>0</v>
      </c>
      <c r="T604" s="237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8" t="s">
        <v>151</v>
      </c>
      <c r="AT604" s="238" t="s">
        <v>369</v>
      </c>
      <c r="AU604" s="238" t="s">
        <v>89</v>
      </c>
      <c r="AY604" s="18" t="s">
        <v>121</v>
      </c>
      <c r="BE604" s="239">
        <f>IF(N604="základní",J604,0)</f>
        <v>0</v>
      </c>
      <c r="BF604" s="239">
        <f>IF(N604="snížená",J604,0)</f>
        <v>0</v>
      </c>
      <c r="BG604" s="239">
        <f>IF(N604="zákl. přenesená",J604,0)</f>
        <v>0</v>
      </c>
      <c r="BH604" s="239">
        <f>IF(N604="sníž. přenesená",J604,0)</f>
        <v>0</v>
      </c>
      <c r="BI604" s="239">
        <f>IF(N604="nulová",J604,0)</f>
        <v>0</v>
      </c>
      <c r="BJ604" s="18" t="s">
        <v>87</v>
      </c>
      <c r="BK604" s="239">
        <f>ROUND(I604*H604,2)</f>
        <v>0</v>
      </c>
      <c r="BL604" s="18" t="s">
        <v>135</v>
      </c>
      <c r="BM604" s="238" t="s">
        <v>568</v>
      </c>
    </row>
    <row r="605" s="14" customFormat="1">
      <c r="A605" s="14"/>
      <c r="B605" s="268"/>
      <c r="C605" s="269"/>
      <c r="D605" s="254" t="s">
        <v>179</v>
      </c>
      <c r="E605" s="269"/>
      <c r="F605" s="271" t="s">
        <v>569</v>
      </c>
      <c r="G605" s="269"/>
      <c r="H605" s="272">
        <v>21.722000000000001</v>
      </c>
      <c r="I605" s="273"/>
      <c r="J605" s="269"/>
      <c r="K605" s="269"/>
      <c r="L605" s="274"/>
      <c r="M605" s="275"/>
      <c r="N605" s="276"/>
      <c r="O605" s="276"/>
      <c r="P605" s="276"/>
      <c r="Q605" s="276"/>
      <c r="R605" s="276"/>
      <c r="S605" s="276"/>
      <c r="T605" s="277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78" t="s">
        <v>179</v>
      </c>
      <c r="AU605" s="278" t="s">
        <v>89</v>
      </c>
      <c r="AV605" s="14" t="s">
        <v>89</v>
      </c>
      <c r="AW605" s="14" t="s">
        <v>4</v>
      </c>
      <c r="AX605" s="14" t="s">
        <v>87</v>
      </c>
      <c r="AY605" s="278" t="s">
        <v>121</v>
      </c>
    </row>
    <row r="606" s="2" customFormat="1" ht="21.75" customHeight="1">
      <c r="A606" s="39"/>
      <c r="B606" s="40"/>
      <c r="C606" s="301" t="s">
        <v>570</v>
      </c>
      <c r="D606" s="301" t="s">
        <v>369</v>
      </c>
      <c r="E606" s="302" t="s">
        <v>571</v>
      </c>
      <c r="F606" s="303" t="s">
        <v>572</v>
      </c>
      <c r="G606" s="304" t="s">
        <v>174</v>
      </c>
      <c r="H606" s="305">
        <v>198.89400000000001</v>
      </c>
      <c r="I606" s="306"/>
      <c r="J606" s="307">
        <f>ROUND(I606*H606,2)</f>
        <v>0</v>
      </c>
      <c r="K606" s="303" t="s">
        <v>1</v>
      </c>
      <c r="L606" s="308"/>
      <c r="M606" s="309" t="s">
        <v>1</v>
      </c>
      <c r="N606" s="310" t="s">
        <v>44</v>
      </c>
      <c r="O606" s="92"/>
      <c r="P606" s="236">
        <f>O606*H606</f>
        <v>0</v>
      </c>
      <c r="Q606" s="236">
        <v>0.17599999999999999</v>
      </c>
      <c r="R606" s="236">
        <f>Q606*H606</f>
        <v>35.005344000000001</v>
      </c>
      <c r="S606" s="236">
        <v>0</v>
      </c>
      <c r="T606" s="237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8" t="s">
        <v>151</v>
      </c>
      <c r="AT606" s="238" t="s">
        <v>369</v>
      </c>
      <c r="AU606" s="238" t="s">
        <v>89</v>
      </c>
      <c r="AY606" s="18" t="s">
        <v>121</v>
      </c>
      <c r="BE606" s="239">
        <f>IF(N606="základní",J606,0)</f>
        <v>0</v>
      </c>
      <c r="BF606" s="239">
        <f>IF(N606="snížená",J606,0)</f>
        <v>0</v>
      </c>
      <c r="BG606" s="239">
        <f>IF(N606="zákl. přenesená",J606,0)</f>
        <v>0</v>
      </c>
      <c r="BH606" s="239">
        <f>IF(N606="sníž. přenesená",J606,0)</f>
        <v>0</v>
      </c>
      <c r="BI606" s="239">
        <f>IF(N606="nulová",J606,0)</f>
        <v>0</v>
      </c>
      <c r="BJ606" s="18" t="s">
        <v>87</v>
      </c>
      <c r="BK606" s="239">
        <f>ROUND(I606*H606,2)</f>
        <v>0</v>
      </c>
      <c r="BL606" s="18" t="s">
        <v>135</v>
      </c>
      <c r="BM606" s="238" t="s">
        <v>573</v>
      </c>
    </row>
    <row r="607" s="14" customFormat="1">
      <c r="A607" s="14"/>
      <c r="B607" s="268"/>
      <c r="C607" s="269"/>
      <c r="D607" s="254" t="s">
        <v>179</v>
      </c>
      <c r="E607" s="269"/>
      <c r="F607" s="271" t="s">
        <v>574</v>
      </c>
      <c r="G607" s="269"/>
      <c r="H607" s="272">
        <v>198.89400000000001</v>
      </c>
      <c r="I607" s="273"/>
      <c r="J607" s="269"/>
      <c r="K607" s="269"/>
      <c r="L607" s="274"/>
      <c r="M607" s="275"/>
      <c r="N607" s="276"/>
      <c r="O607" s="276"/>
      <c r="P607" s="276"/>
      <c r="Q607" s="276"/>
      <c r="R607" s="276"/>
      <c r="S607" s="276"/>
      <c r="T607" s="27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78" t="s">
        <v>179</v>
      </c>
      <c r="AU607" s="278" t="s">
        <v>89</v>
      </c>
      <c r="AV607" s="14" t="s">
        <v>89</v>
      </c>
      <c r="AW607" s="14" t="s">
        <v>4</v>
      </c>
      <c r="AX607" s="14" t="s">
        <v>87</v>
      </c>
      <c r="AY607" s="278" t="s">
        <v>121</v>
      </c>
    </row>
    <row r="608" s="2" customFormat="1" ht="21.75" customHeight="1">
      <c r="A608" s="39"/>
      <c r="B608" s="40"/>
      <c r="C608" s="227" t="s">
        <v>575</v>
      </c>
      <c r="D608" s="227" t="s">
        <v>122</v>
      </c>
      <c r="E608" s="228" t="s">
        <v>576</v>
      </c>
      <c r="F608" s="229" t="s">
        <v>577</v>
      </c>
      <c r="G608" s="230" t="s">
        <v>174</v>
      </c>
      <c r="H608" s="231">
        <v>376.08699999999999</v>
      </c>
      <c r="I608" s="232"/>
      <c r="J608" s="233">
        <f>ROUND(I608*H608,2)</f>
        <v>0</v>
      </c>
      <c r="K608" s="229" t="s">
        <v>175</v>
      </c>
      <c r="L608" s="45"/>
      <c r="M608" s="234" t="s">
        <v>1</v>
      </c>
      <c r="N608" s="235" t="s">
        <v>44</v>
      </c>
      <c r="O608" s="92"/>
      <c r="P608" s="236">
        <f>O608*H608</f>
        <v>0</v>
      </c>
      <c r="Q608" s="236">
        <v>0.10362</v>
      </c>
      <c r="R608" s="236">
        <f>Q608*H608</f>
        <v>38.970134940000001</v>
      </c>
      <c r="S608" s="236">
        <v>0</v>
      </c>
      <c r="T608" s="237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8" t="s">
        <v>135</v>
      </c>
      <c r="AT608" s="238" t="s">
        <v>122</v>
      </c>
      <c r="AU608" s="238" t="s">
        <v>89</v>
      </c>
      <c r="AY608" s="18" t="s">
        <v>121</v>
      </c>
      <c r="BE608" s="239">
        <f>IF(N608="základní",J608,0)</f>
        <v>0</v>
      </c>
      <c r="BF608" s="239">
        <f>IF(N608="snížená",J608,0)</f>
        <v>0</v>
      </c>
      <c r="BG608" s="239">
        <f>IF(N608="zákl. přenesená",J608,0)</f>
        <v>0</v>
      </c>
      <c r="BH608" s="239">
        <f>IF(N608="sníž. přenesená",J608,0)</f>
        <v>0</v>
      </c>
      <c r="BI608" s="239">
        <f>IF(N608="nulová",J608,0)</f>
        <v>0</v>
      </c>
      <c r="BJ608" s="18" t="s">
        <v>87</v>
      </c>
      <c r="BK608" s="239">
        <f>ROUND(I608*H608,2)</f>
        <v>0</v>
      </c>
      <c r="BL608" s="18" t="s">
        <v>135</v>
      </c>
      <c r="BM608" s="238" t="s">
        <v>578</v>
      </c>
    </row>
    <row r="609" s="2" customFormat="1">
      <c r="A609" s="39"/>
      <c r="B609" s="40"/>
      <c r="C609" s="41"/>
      <c r="D609" s="254" t="s">
        <v>177</v>
      </c>
      <c r="E609" s="41"/>
      <c r="F609" s="255" t="s">
        <v>178</v>
      </c>
      <c r="G609" s="41"/>
      <c r="H609" s="41"/>
      <c r="I609" s="145"/>
      <c r="J609" s="41"/>
      <c r="K609" s="41"/>
      <c r="L609" s="45"/>
      <c r="M609" s="256"/>
      <c r="N609" s="257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177</v>
      </c>
      <c r="AU609" s="18" t="s">
        <v>89</v>
      </c>
    </row>
    <row r="610" s="13" customFormat="1">
      <c r="A610" s="13"/>
      <c r="B610" s="258"/>
      <c r="C610" s="259"/>
      <c r="D610" s="254" t="s">
        <v>179</v>
      </c>
      <c r="E610" s="260" t="s">
        <v>1</v>
      </c>
      <c r="F610" s="261" t="s">
        <v>447</v>
      </c>
      <c r="G610" s="259"/>
      <c r="H610" s="260" t="s">
        <v>1</v>
      </c>
      <c r="I610" s="262"/>
      <c r="J610" s="259"/>
      <c r="K610" s="259"/>
      <c r="L610" s="263"/>
      <c r="M610" s="264"/>
      <c r="N610" s="265"/>
      <c r="O610" s="265"/>
      <c r="P610" s="265"/>
      <c r="Q610" s="265"/>
      <c r="R610" s="265"/>
      <c r="S610" s="265"/>
      <c r="T610" s="26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7" t="s">
        <v>179</v>
      </c>
      <c r="AU610" s="267" t="s">
        <v>89</v>
      </c>
      <c r="AV610" s="13" t="s">
        <v>87</v>
      </c>
      <c r="AW610" s="13" t="s">
        <v>35</v>
      </c>
      <c r="AX610" s="13" t="s">
        <v>79</v>
      </c>
      <c r="AY610" s="267" t="s">
        <v>121</v>
      </c>
    </row>
    <row r="611" s="14" customFormat="1">
      <c r="A611" s="14"/>
      <c r="B611" s="268"/>
      <c r="C611" s="269"/>
      <c r="D611" s="254" t="s">
        <v>179</v>
      </c>
      <c r="E611" s="270" t="s">
        <v>1</v>
      </c>
      <c r="F611" s="271" t="s">
        <v>448</v>
      </c>
      <c r="G611" s="269"/>
      <c r="H611" s="272">
        <v>17.289999999999999</v>
      </c>
      <c r="I611" s="273"/>
      <c r="J611" s="269"/>
      <c r="K611" s="269"/>
      <c r="L611" s="274"/>
      <c r="M611" s="275"/>
      <c r="N611" s="276"/>
      <c r="O611" s="276"/>
      <c r="P611" s="276"/>
      <c r="Q611" s="276"/>
      <c r="R611" s="276"/>
      <c r="S611" s="276"/>
      <c r="T611" s="27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78" t="s">
        <v>179</v>
      </c>
      <c r="AU611" s="278" t="s">
        <v>89</v>
      </c>
      <c r="AV611" s="14" t="s">
        <v>89</v>
      </c>
      <c r="AW611" s="14" t="s">
        <v>35</v>
      </c>
      <c r="AX611" s="14" t="s">
        <v>79</v>
      </c>
      <c r="AY611" s="278" t="s">
        <v>121</v>
      </c>
    </row>
    <row r="612" s="14" customFormat="1">
      <c r="A612" s="14"/>
      <c r="B612" s="268"/>
      <c r="C612" s="269"/>
      <c r="D612" s="254" t="s">
        <v>179</v>
      </c>
      <c r="E612" s="270" t="s">
        <v>1</v>
      </c>
      <c r="F612" s="271" t="s">
        <v>449</v>
      </c>
      <c r="G612" s="269"/>
      <c r="H612" s="272">
        <v>5.8799999999999999</v>
      </c>
      <c r="I612" s="273"/>
      <c r="J612" s="269"/>
      <c r="K612" s="269"/>
      <c r="L612" s="274"/>
      <c r="M612" s="275"/>
      <c r="N612" s="276"/>
      <c r="O612" s="276"/>
      <c r="P612" s="276"/>
      <c r="Q612" s="276"/>
      <c r="R612" s="276"/>
      <c r="S612" s="276"/>
      <c r="T612" s="27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78" t="s">
        <v>179</v>
      </c>
      <c r="AU612" s="278" t="s">
        <v>89</v>
      </c>
      <c r="AV612" s="14" t="s">
        <v>89</v>
      </c>
      <c r="AW612" s="14" t="s">
        <v>35</v>
      </c>
      <c r="AX612" s="14" t="s">
        <v>79</v>
      </c>
      <c r="AY612" s="278" t="s">
        <v>121</v>
      </c>
    </row>
    <row r="613" s="14" customFormat="1">
      <c r="A613" s="14"/>
      <c r="B613" s="268"/>
      <c r="C613" s="269"/>
      <c r="D613" s="254" t="s">
        <v>179</v>
      </c>
      <c r="E613" s="270" t="s">
        <v>1</v>
      </c>
      <c r="F613" s="271" t="s">
        <v>450</v>
      </c>
      <c r="G613" s="269"/>
      <c r="H613" s="272">
        <v>4.7300000000000004</v>
      </c>
      <c r="I613" s="273"/>
      <c r="J613" s="269"/>
      <c r="K613" s="269"/>
      <c r="L613" s="274"/>
      <c r="M613" s="275"/>
      <c r="N613" s="276"/>
      <c r="O613" s="276"/>
      <c r="P613" s="276"/>
      <c r="Q613" s="276"/>
      <c r="R613" s="276"/>
      <c r="S613" s="276"/>
      <c r="T613" s="27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78" t="s">
        <v>179</v>
      </c>
      <c r="AU613" s="278" t="s">
        <v>89</v>
      </c>
      <c r="AV613" s="14" t="s">
        <v>89</v>
      </c>
      <c r="AW613" s="14" t="s">
        <v>35</v>
      </c>
      <c r="AX613" s="14" t="s">
        <v>79</v>
      </c>
      <c r="AY613" s="278" t="s">
        <v>121</v>
      </c>
    </row>
    <row r="614" s="14" customFormat="1">
      <c r="A614" s="14"/>
      <c r="B614" s="268"/>
      <c r="C614" s="269"/>
      <c r="D614" s="254" t="s">
        <v>179</v>
      </c>
      <c r="E614" s="270" t="s">
        <v>1</v>
      </c>
      <c r="F614" s="271" t="s">
        <v>451</v>
      </c>
      <c r="G614" s="269"/>
      <c r="H614" s="272">
        <v>9.4499999999999993</v>
      </c>
      <c r="I614" s="273"/>
      <c r="J614" s="269"/>
      <c r="K614" s="269"/>
      <c r="L614" s="274"/>
      <c r="M614" s="275"/>
      <c r="N614" s="276"/>
      <c r="O614" s="276"/>
      <c r="P614" s="276"/>
      <c r="Q614" s="276"/>
      <c r="R614" s="276"/>
      <c r="S614" s="276"/>
      <c r="T614" s="27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78" t="s">
        <v>179</v>
      </c>
      <c r="AU614" s="278" t="s">
        <v>89</v>
      </c>
      <c r="AV614" s="14" t="s">
        <v>89</v>
      </c>
      <c r="AW614" s="14" t="s">
        <v>35</v>
      </c>
      <c r="AX614" s="14" t="s">
        <v>79</v>
      </c>
      <c r="AY614" s="278" t="s">
        <v>121</v>
      </c>
    </row>
    <row r="615" s="14" customFormat="1">
      <c r="A615" s="14"/>
      <c r="B615" s="268"/>
      <c r="C615" s="269"/>
      <c r="D615" s="254" t="s">
        <v>179</v>
      </c>
      <c r="E615" s="270" t="s">
        <v>1</v>
      </c>
      <c r="F615" s="271" t="s">
        <v>452</v>
      </c>
      <c r="G615" s="269"/>
      <c r="H615" s="272">
        <v>6.2699999999999996</v>
      </c>
      <c r="I615" s="273"/>
      <c r="J615" s="269"/>
      <c r="K615" s="269"/>
      <c r="L615" s="274"/>
      <c r="M615" s="275"/>
      <c r="N615" s="276"/>
      <c r="O615" s="276"/>
      <c r="P615" s="276"/>
      <c r="Q615" s="276"/>
      <c r="R615" s="276"/>
      <c r="S615" s="276"/>
      <c r="T615" s="27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8" t="s">
        <v>179</v>
      </c>
      <c r="AU615" s="278" t="s">
        <v>89</v>
      </c>
      <c r="AV615" s="14" t="s">
        <v>89</v>
      </c>
      <c r="AW615" s="14" t="s">
        <v>35</v>
      </c>
      <c r="AX615" s="14" t="s">
        <v>79</v>
      </c>
      <c r="AY615" s="278" t="s">
        <v>121</v>
      </c>
    </row>
    <row r="616" s="14" customFormat="1">
      <c r="A616" s="14"/>
      <c r="B616" s="268"/>
      <c r="C616" s="269"/>
      <c r="D616" s="254" t="s">
        <v>179</v>
      </c>
      <c r="E616" s="270" t="s">
        <v>1</v>
      </c>
      <c r="F616" s="271" t="s">
        <v>453</v>
      </c>
      <c r="G616" s="269"/>
      <c r="H616" s="272">
        <v>4.1399999999999997</v>
      </c>
      <c r="I616" s="273"/>
      <c r="J616" s="269"/>
      <c r="K616" s="269"/>
      <c r="L616" s="274"/>
      <c r="M616" s="275"/>
      <c r="N616" s="276"/>
      <c r="O616" s="276"/>
      <c r="P616" s="276"/>
      <c r="Q616" s="276"/>
      <c r="R616" s="276"/>
      <c r="S616" s="276"/>
      <c r="T616" s="277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78" t="s">
        <v>179</v>
      </c>
      <c r="AU616" s="278" t="s">
        <v>89</v>
      </c>
      <c r="AV616" s="14" t="s">
        <v>89</v>
      </c>
      <c r="AW616" s="14" t="s">
        <v>35</v>
      </c>
      <c r="AX616" s="14" t="s">
        <v>79</v>
      </c>
      <c r="AY616" s="278" t="s">
        <v>121</v>
      </c>
    </row>
    <row r="617" s="14" customFormat="1">
      <c r="A617" s="14"/>
      <c r="B617" s="268"/>
      <c r="C617" s="269"/>
      <c r="D617" s="254" t="s">
        <v>179</v>
      </c>
      <c r="E617" s="270" t="s">
        <v>1</v>
      </c>
      <c r="F617" s="271" t="s">
        <v>454</v>
      </c>
      <c r="G617" s="269"/>
      <c r="H617" s="272">
        <v>10.24</v>
      </c>
      <c r="I617" s="273"/>
      <c r="J617" s="269"/>
      <c r="K617" s="269"/>
      <c r="L617" s="274"/>
      <c r="M617" s="275"/>
      <c r="N617" s="276"/>
      <c r="O617" s="276"/>
      <c r="P617" s="276"/>
      <c r="Q617" s="276"/>
      <c r="R617" s="276"/>
      <c r="S617" s="276"/>
      <c r="T617" s="27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78" t="s">
        <v>179</v>
      </c>
      <c r="AU617" s="278" t="s">
        <v>89</v>
      </c>
      <c r="AV617" s="14" t="s">
        <v>89</v>
      </c>
      <c r="AW617" s="14" t="s">
        <v>35</v>
      </c>
      <c r="AX617" s="14" t="s">
        <v>79</v>
      </c>
      <c r="AY617" s="278" t="s">
        <v>121</v>
      </c>
    </row>
    <row r="618" s="14" customFormat="1">
      <c r="A618" s="14"/>
      <c r="B618" s="268"/>
      <c r="C618" s="269"/>
      <c r="D618" s="254" t="s">
        <v>179</v>
      </c>
      <c r="E618" s="270" t="s">
        <v>1</v>
      </c>
      <c r="F618" s="271" t="s">
        <v>455</v>
      </c>
      <c r="G618" s="269"/>
      <c r="H618" s="272">
        <v>12.560000000000001</v>
      </c>
      <c r="I618" s="273"/>
      <c r="J618" s="269"/>
      <c r="K618" s="269"/>
      <c r="L618" s="274"/>
      <c r="M618" s="275"/>
      <c r="N618" s="276"/>
      <c r="O618" s="276"/>
      <c r="P618" s="276"/>
      <c r="Q618" s="276"/>
      <c r="R618" s="276"/>
      <c r="S618" s="276"/>
      <c r="T618" s="277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78" t="s">
        <v>179</v>
      </c>
      <c r="AU618" s="278" t="s">
        <v>89</v>
      </c>
      <c r="AV618" s="14" t="s">
        <v>89</v>
      </c>
      <c r="AW618" s="14" t="s">
        <v>35</v>
      </c>
      <c r="AX618" s="14" t="s">
        <v>79</v>
      </c>
      <c r="AY618" s="278" t="s">
        <v>121</v>
      </c>
    </row>
    <row r="619" s="14" customFormat="1">
      <c r="A619" s="14"/>
      <c r="B619" s="268"/>
      <c r="C619" s="269"/>
      <c r="D619" s="254" t="s">
        <v>179</v>
      </c>
      <c r="E619" s="270" t="s">
        <v>1</v>
      </c>
      <c r="F619" s="271" t="s">
        <v>456</v>
      </c>
      <c r="G619" s="269"/>
      <c r="H619" s="272">
        <v>18.600000000000001</v>
      </c>
      <c r="I619" s="273"/>
      <c r="J619" s="269"/>
      <c r="K619" s="269"/>
      <c r="L619" s="274"/>
      <c r="M619" s="275"/>
      <c r="N619" s="276"/>
      <c r="O619" s="276"/>
      <c r="P619" s="276"/>
      <c r="Q619" s="276"/>
      <c r="R619" s="276"/>
      <c r="S619" s="276"/>
      <c r="T619" s="27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78" t="s">
        <v>179</v>
      </c>
      <c r="AU619" s="278" t="s">
        <v>89</v>
      </c>
      <c r="AV619" s="14" t="s">
        <v>89</v>
      </c>
      <c r="AW619" s="14" t="s">
        <v>35</v>
      </c>
      <c r="AX619" s="14" t="s">
        <v>79</v>
      </c>
      <c r="AY619" s="278" t="s">
        <v>121</v>
      </c>
    </row>
    <row r="620" s="14" customFormat="1">
      <c r="A620" s="14"/>
      <c r="B620" s="268"/>
      <c r="C620" s="269"/>
      <c r="D620" s="254" t="s">
        <v>179</v>
      </c>
      <c r="E620" s="270" t="s">
        <v>1</v>
      </c>
      <c r="F620" s="271" t="s">
        <v>457</v>
      </c>
      <c r="G620" s="269"/>
      <c r="H620" s="272">
        <v>10.119999999999999</v>
      </c>
      <c r="I620" s="273"/>
      <c r="J620" s="269"/>
      <c r="K620" s="269"/>
      <c r="L620" s="274"/>
      <c r="M620" s="275"/>
      <c r="N620" s="276"/>
      <c r="O620" s="276"/>
      <c r="P620" s="276"/>
      <c r="Q620" s="276"/>
      <c r="R620" s="276"/>
      <c r="S620" s="276"/>
      <c r="T620" s="277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8" t="s">
        <v>179</v>
      </c>
      <c r="AU620" s="278" t="s">
        <v>89</v>
      </c>
      <c r="AV620" s="14" t="s">
        <v>89</v>
      </c>
      <c r="AW620" s="14" t="s">
        <v>35</v>
      </c>
      <c r="AX620" s="14" t="s">
        <v>79</v>
      </c>
      <c r="AY620" s="278" t="s">
        <v>121</v>
      </c>
    </row>
    <row r="621" s="14" customFormat="1">
      <c r="A621" s="14"/>
      <c r="B621" s="268"/>
      <c r="C621" s="269"/>
      <c r="D621" s="254" t="s">
        <v>179</v>
      </c>
      <c r="E621" s="270" t="s">
        <v>1</v>
      </c>
      <c r="F621" s="271" t="s">
        <v>458</v>
      </c>
      <c r="G621" s="269"/>
      <c r="H621" s="272">
        <v>6.2400000000000002</v>
      </c>
      <c r="I621" s="273"/>
      <c r="J621" s="269"/>
      <c r="K621" s="269"/>
      <c r="L621" s="274"/>
      <c r="M621" s="275"/>
      <c r="N621" s="276"/>
      <c r="O621" s="276"/>
      <c r="P621" s="276"/>
      <c r="Q621" s="276"/>
      <c r="R621" s="276"/>
      <c r="S621" s="276"/>
      <c r="T621" s="27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78" t="s">
        <v>179</v>
      </c>
      <c r="AU621" s="278" t="s">
        <v>89</v>
      </c>
      <c r="AV621" s="14" t="s">
        <v>89</v>
      </c>
      <c r="AW621" s="14" t="s">
        <v>35</v>
      </c>
      <c r="AX621" s="14" t="s">
        <v>79</v>
      </c>
      <c r="AY621" s="278" t="s">
        <v>121</v>
      </c>
    </row>
    <row r="622" s="14" customFormat="1">
      <c r="A622" s="14"/>
      <c r="B622" s="268"/>
      <c r="C622" s="269"/>
      <c r="D622" s="254" t="s">
        <v>179</v>
      </c>
      <c r="E622" s="270" t="s">
        <v>1</v>
      </c>
      <c r="F622" s="271" t="s">
        <v>459</v>
      </c>
      <c r="G622" s="269"/>
      <c r="H622" s="272">
        <v>5.1150000000000002</v>
      </c>
      <c r="I622" s="273"/>
      <c r="J622" s="269"/>
      <c r="K622" s="269"/>
      <c r="L622" s="274"/>
      <c r="M622" s="275"/>
      <c r="N622" s="276"/>
      <c r="O622" s="276"/>
      <c r="P622" s="276"/>
      <c r="Q622" s="276"/>
      <c r="R622" s="276"/>
      <c r="S622" s="276"/>
      <c r="T622" s="277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78" t="s">
        <v>179</v>
      </c>
      <c r="AU622" s="278" t="s">
        <v>89</v>
      </c>
      <c r="AV622" s="14" t="s">
        <v>89</v>
      </c>
      <c r="AW622" s="14" t="s">
        <v>35</v>
      </c>
      <c r="AX622" s="14" t="s">
        <v>79</v>
      </c>
      <c r="AY622" s="278" t="s">
        <v>121</v>
      </c>
    </row>
    <row r="623" s="14" customFormat="1">
      <c r="A623" s="14"/>
      <c r="B623" s="268"/>
      <c r="C623" s="269"/>
      <c r="D623" s="254" t="s">
        <v>179</v>
      </c>
      <c r="E623" s="270" t="s">
        <v>1</v>
      </c>
      <c r="F623" s="271" t="s">
        <v>460</v>
      </c>
      <c r="G623" s="269"/>
      <c r="H623" s="272">
        <v>8.2279999999999998</v>
      </c>
      <c r="I623" s="273"/>
      <c r="J623" s="269"/>
      <c r="K623" s="269"/>
      <c r="L623" s="274"/>
      <c r="M623" s="275"/>
      <c r="N623" s="276"/>
      <c r="O623" s="276"/>
      <c r="P623" s="276"/>
      <c r="Q623" s="276"/>
      <c r="R623" s="276"/>
      <c r="S623" s="276"/>
      <c r="T623" s="27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78" t="s">
        <v>179</v>
      </c>
      <c r="AU623" s="278" t="s">
        <v>89</v>
      </c>
      <c r="AV623" s="14" t="s">
        <v>89</v>
      </c>
      <c r="AW623" s="14" t="s">
        <v>35</v>
      </c>
      <c r="AX623" s="14" t="s">
        <v>79</v>
      </c>
      <c r="AY623" s="278" t="s">
        <v>121</v>
      </c>
    </row>
    <row r="624" s="14" customFormat="1">
      <c r="A624" s="14"/>
      <c r="B624" s="268"/>
      <c r="C624" s="269"/>
      <c r="D624" s="254" t="s">
        <v>179</v>
      </c>
      <c r="E624" s="270" t="s">
        <v>1</v>
      </c>
      <c r="F624" s="271" t="s">
        <v>461</v>
      </c>
      <c r="G624" s="269"/>
      <c r="H624" s="272">
        <v>6.1050000000000004</v>
      </c>
      <c r="I624" s="273"/>
      <c r="J624" s="269"/>
      <c r="K624" s="269"/>
      <c r="L624" s="274"/>
      <c r="M624" s="275"/>
      <c r="N624" s="276"/>
      <c r="O624" s="276"/>
      <c r="P624" s="276"/>
      <c r="Q624" s="276"/>
      <c r="R624" s="276"/>
      <c r="S624" s="276"/>
      <c r="T624" s="277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78" t="s">
        <v>179</v>
      </c>
      <c r="AU624" s="278" t="s">
        <v>89</v>
      </c>
      <c r="AV624" s="14" t="s">
        <v>89</v>
      </c>
      <c r="AW624" s="14" t="s">
        <v>35</v>
      </c>
      <c r="AX624" s="14" t="s">
        <v>79</v>
      </c>
      <c r="AY624" s="278" t="s">
        <v>121</v>
      </c>
    </row>
    <row r="625" s="14" customFormat="1">
      <c r="A625" s="14"/>
      <c r="B625" s="268"/>
      <c r="C625" s="269"/>
      <c r="D625" s="254" t="s">
        <v>179</v>
      </c>
      <c r="E625" s="270" t="s">
        <v>1</v>
      </c>
      <c r="F625" s="271" t="s">
        <v>525</v>
      </c>
      <c r="G625" s="269"/>
      <c r="H625" s="272">
        <v>11.385</v>
      </c>
      <c r="I625" s="273"/>
      <c r="J625" s="269"/>
      <c r="K625" s="269"/>
      <c r="L625" s="274"/>
      <c r="M625" s="275"/>
      <c r="N625" s="276"/>
      <c r="O625" s="276"/>
      <c r="P625" s="276"/>
      <c r="Q625" s="276"/>
      <c r="R625" s="276"/>
      <c r="S625" s="276"/>
      <c r="T625" s="27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78" t="s">
        <v>179</v>
      </c>
      <c r="AU625" s="278" t="s">
        <v>89</v>
      </c>
      <c r="AV625" s="14" t="s">
        <v>89</v>
      </c>
      <c r="AW625" s="14" t="s">
        <v>35</v>
      </c>
      <c r="AX625" s="14" t="s">
        <v>79</v>
      </c>
      <c r="AY625" s="278" t="s">
        <v>121</v>
      </c>
    </row>
    <row r="626" s="16" customFormat="1">
      <c r="A626" s="16"/>
      <c r="B626" s="290"/>
      <c r="C626" s="291"/>
      <c r="D626" s="254" t="s">
        <v>179</v>
      </c>
      <c r="E626" s="292" t="s">
        <v>1</v>
      </c>
      <c r="F626" s="293" t="s">
        <v>210</v>
      </c>
      <c r="G626" s="291"/>
      <c r="H626" s="294">
        <v>136.35300000000001</v>
      </c>
      <c r="I626" s="295"/>
      <c r="J626" s="291"/>
      <c r="K626" s="291"/>
      <c r="L626" s="296"/>
      <c r="M626" s="297"/>
      <c r="N626" s="298"/>
      <c r="O626" s="298"/>
      <c r="P626" s="298"/>
      <c r="Q626" s="298"/>
      <c r="R626" s="298"/>
      <c r="S626" s="298"/>
      <c r="T626" s="299"/>
      <c r="U626" s="16"/>
      <c r="V626" s="16"/>
      <c r="W626" s="16"/>
      <c r="X626" s="16"/>
      <c r="Y626" s="16"/>
      <c r="Z626" s="16"/>
      <c r="AA626" s="16"/>
      <c r="AB626" s="16"/>
      <c r="AC626" s="16"/>
      <c r="AD626" s="16"/>
      <c r="AE626" s="16"/>
      <c r="AT626" s="300" t="s">
        <v>179</v>
      </c>
      <c r="AU626" s="300" t="s">
        <v>89</v>
      </c>
      <c r="AV626" s="16" t="s">
        <v>131</v>
      </c>
      <c r="AW626" s="16" t="s">
        <v>35</v>
      </c>
      <c r="AX626" s="16" t="s">
        <v>79</v>
      </c>
      <c r="AY626" s="300" t="s">
        <v>121</v>
      </c>
    </row>
    <row r="627" s="13" customFormat="1">
      <c r="A627" s="13"/>
      <c r="B627" s="258"/>
      <c r="C627" s="259"/>
      <c r="D627" s="254" t="s">
        <v>179</v>
      </c>
      <c r="E627" s="260" t="s">
        <v>1</v>
      </c>
      <c r="F627" s="261" t="s">
        <v>463</v>
      </c>
      <c r="G627" s="259"/>
      <c r="H627" s="260" t="s">
        <v>1</v>
      </c>
      <c r="I627" s="262"/>
      <c r="J627" s="259"/>
      <c r="K627" s="259"/>
      <c r="L627" s="263"/>
      <c r="M627" s="264"/>
      <c r="N627" s="265"/>
      <c r="O627" s="265"/>
      <c r="P627" s="265"/>
      <c r="Q627" s="265"/>
      <c r="R627" s="265"/>
      <c r="S627" s="265"/>
      <c r="T627" s="26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67" t="s">
        <v>179</v>
      </c>
      <c r="AU627" s="267" t="s">
        <v>89</v>
      </c>
      <c r="AV627" s="13" t="s">
        <v>87</v>
      </c>
      <c r="AW627" s="13" t="s">
        <v>35</v>
      </c>
      <c r="AX627" s="13" t="s">
        <v>79</v>
      </c>
      <c r="AY627" s="267" t="s">
        <v>121</v>
      </c>
    </row>
    <row r="628" s="14" customFormat="1">
      <c r="A628" s="14"/>
      <c r="B628" s="268"/>
      <c r="C628" s="269"/>
      <c r="D628" s="254" t="s">
        <v>179</v>
      </c>
      <c r="E628" s="270" t="s">
        <v>1</v>
      </c>
      <c r="F628" s="271" t="s">
        <v>464</v>
      </c>
      <c r="G628" s="269"/>
      <c r="H628" s="272">
        <v>42.740000000000002</v>
      </c>
      <c r="I628" s="273"/>
      <c r="J628" s="269"/>
      <c r="K628" s="269"/>
      <c r="L628" s="274"/>
      <c r="M628" s="275"/>
      <c r="N628" s="276"/>
      <c r="O628" s="276"/>
      <c r="P628" s="276"/>
      <c r="Q628" s="276"/>
      <c r="R628" s="276"/>
      <c r="S628" s="276"/>
      <c r="T628" s="277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78" t="s">
        <v>179</v>
      </c>
      <c r="AU628" s="278" t="s">
        <v>89</v>
      </c>
      <c r="AV628" s="14" t="s">
        <v>89</v>
      </c>
      <c r="AW628" s="14" t="s">
        <v>35</v>
      </c>
      <c r="AX628" s="14" t="s">
        <v>79</v>
      </c>
      <c r="AY628" s="278" t="s">
        <v>121</v>
      </c>
    </row>
    <row r="629" s="16" customFormat="1">
      <c r="A629" s="16"/>
      <c r="B629" s="290"/>
      <c r="C629" s="291"/>
      <c r="D629" s="254" t="s">
        <v>179</v>
      </c>
      <c r="E629" s="292" t="s">
        <v>1</v>
      </c>
      <c r="F629" s="293" t="s">
        <v>210</v>
      </c>
      <c r="G629" s="291"/>
      <c r="H629" s="294">
        <v>42.740000000000002</v>
      </c>
      <c r="I629" s="295"/>
      <c r="J629" s="291"/>
      <c r="K629" s="291"/>
      <c r="L629" s="296"/>
      <c r="M629" s="297"/>
      <c r="N629" s="298"/>
      <c r="O629" s="298"/>
      <c r="P629" s="298"/>
      <c r="Q629" s="298"/>
      <c r="R629" s="298"/>
      <c r="S629" s="298"/>
      <c r="T629" s="299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T629" s="300" t="s">
        <v>179</v>
      </c>
      <c r="AU629" s="300" t="s">
        <v>89</v>
      </c>
      <c r="AV629" s="16" t="s">
        <v>131</v>
      </c>
      <c r="AW629" s="16" t="s">
        <v>35</v>
      </c>
      <c r="AX629" s="16" t="s">
        <v>79</v>
      </c>
      <c r="AY629" s="300" t="s">
        <v>121</v>
      </c>
    </row>
    <row r="630" s="13" customFormat="1">
      <c r="A630" s="13"/>
      <c r="B630" s="258"/>
      <c r="C630" s="259"/>
      <c r="D630" s="254" t="s">
        <v>179</v>
      </c>
      <c r="E630" s="260" t="s">
        <v>1</v>
      </c>
      <c r="F630" s="261" t="s">
        <v>505</v>
      </c>
      <c r="G630" s="259"/>
      <c r="H630" s="260" t="s">
        <v>1</v>
      </c>
      <c r="I630" s="262"/>
      <c r="J630" s="259"/>
      <c r="K630" s="259"/>
      <c r="L630" s="263"/>
      <c r="M630" s="264"/>
      <c r="N630" s="265"/>
      <c r="O630" s="265"/>
      <c r="P630" s="265"/>
      <c r="Q630" s="265"/>
      <c r="R630" s="265"/>
      <c r="S630" s="265"/>
      <c r="T630" s="26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67" t="s">
        <v>179</v>
      </c>
      <c r="AU630" s="267" t="s">
        <v>89</v>
      </c>
      <c r="AV630" s="13" t="s">
        <v>87</v>
      </c>
      <c r="AW630" s="13" t="s">
        <v>35</v>
      </c>
      <c r="AX630" s="13" t="s">
        <v>79</v>
      </c>
      <c r="AY630" s="267" t="s">
        <v>121</v>
      </c>
    </row>
    <row r="631" s="14" customFormat="1">
      <c r="A631" s="14"/>
      <c r="B631" s="268"/>
      <c r="C631" s="269"/>
      <c r="D631" s="254" t="s">
        <v>179</v>
      </c>
      <c r="E631" s="270" t="s">
        <v>1</v>
      </c>
      <c r="F631" s="271" t="s">
        <v>506</v>
      </c>
      <c r="G631" s="269"/>
      <c r="H631" s="272">
        <v>70.912000000000006</v>
      </c>
      <c r="I631" s="273"/>
      <c r="J631" s="269"/>
      <c r="K631" s="269"/>
      <c r="L631" s="274"/>
      <c r="M631" s="275"/>
      <c r="N631" s="276"/>
      <c r="O631" s="276"/>
      <c r="P631" s="276"/>
      <c r="Q631" s="276"/>
      <c r="R631" s="276"/>
      <c r="S631" s="276"/>
      <c r="T631" s="277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78" t="s">
        <v>179</v>
      </c>
      <c r="AU631" s="278" t="s">
        <v>89</v>
      </c>
      <c r="AV631" s="14" t="s">
        <v>89</v>
      </c>
      <c r="AW631" s="14" t="s">
        <v>35</v>
      </c>
      <c r="AX631" s="14" t="s">
        <v>79</v>
      </c>
      <c r="AY631" s="278" t="s">
        <v>121</v>
      </c>
    </row>
    <row r="632" s="14" customFormat="1">
      <c r="A632" s="14"/>
      <c r="B632" s="268"/>
      <c r="C632" s="269"/>
      <c r="D632" s="254" t="s">
        <v>179</v>
      </c>
      <c r="E632" s="270" t="s">
        <v>1</v>
      </c>
      <c r="F632" s="271" t="s">
        <v>507</v>
      </c>
      <c r="G632" s="269"/>
      <c r="H632" s="272">
        <v>23.100000000000001</v>
      </c>
      <c r="I632" s="273"/>
      <c r="J632" s="269"/>
      <c r="K632" s="269"/>
      <c r="L632" s="274"/>
      <c r="M632" s="275"/>
      <c r="N632" s="276"/>
      <c r="O632" s="276"/>
      <c r="P632" s="276"/>
      <c r="Q632" s="276"/>
      <c r="R632" s="276"/>
      <c r="S632" s="276"/>
      <c r="T632" s="277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78" t="s">
        <v>179</v>
      </c>
      <c r="AU632" s="278" t="s">
        <v>89</v>
      </c>
      <c r="AV632" s="14" t="s">
        <v>89</v>
      </c>
      <c r="AW632" s="14" t="s">
        <v>35</v>
      </c>
      <c r="AX632" s="14" t="s">
        <v>79</v>
      </c>
      <c r="AY632" s="278" t="s">
        <v>121</v>
      </c>
    </row>
    <row r="633" s="14" customFormat="1">
      <c r="A633" s="14"/>
      <c r="B633" s="268"/>
      <c r="C633" s="269"/>
      <c r="D633" s="254" t="s">
        <v>179</v>
      </c>
      <c r="E633" s="270" t="s">
        <v>1</v>
      </c>
      <c r="F633" s="271" t="s">
        <v>508</v>
      </c>
      <c r="G633" s="269"/>
      <c r="H633" s="272">
        <v>28.271999999999998</v>
      </c>
      <c r="I633" s="273"/>
      <c r="J633" s="269"/>
      <c r="K633" s="269"/>
      <c r="L633" s="274"/>
      <c r="M633" s="275"/>
      <c r="N633" s="276"/>
      <c r="O633" s="276"/>
      <c r="P633" s="276"/>
      <c r="Q633" s="276"/>
      <c r="R633" s="276"/>
      <c r="S633" s="276"/>
      <c r="T633" s="27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78" t="s">
        <v>179</v>
      </c>
      <c r="AU633" s="278" t="s">
        <v>89</v>
      </c>
      <c r="AV633" s="14" t="s">
        <v>89</v>
      </c>
      <c r="AW633" s="14" t="s">
        <v>35</v>
      </c>
      <c r="AX633" s="14" t="s">
        <v>79</v>
      </c>
      <c r="AY633" s="278" t="s">
        <v>121</v>
      </c>
    </row>
    <row r="634" s="14" customFormat="1">
      <c r="A634" s="14"/>
      <c r="B634" s="268"/>
      <c r="C634" s="269"/>
      <c r="D634" s="254" t="s">
        <v>179</v>
      </c>
      <c r="E634" s="270" t="s">
        <v>1</v>
      </c>
      <c r="F634" s="271" t="s">
        <v>509</v>
      </c>
      <c r="G634" s="269"/>
      <c r="H634" s="272">
        <v>74.709999999999994</v>
      </c>
      <c r="I634" s="273"/>
      <c r="J634" s="269"/>
      <c r="K634" s="269"/>
      <c r="L634" s="274"/>
      <c r="M634" s="275"/>
      <c r="N634" s="276"/>
      <c r="O634" s="276"/>
      <c r="P634" s="276"/>
      <c r="Q634" s="276"/>
      <c r="R634" s="276"/>
      <c r="S634" s="276"/>
      <c r="T634" s="27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78" t="s">
        <v>179</v>
      </c>
      <c r="AU634" s="278" t="s">
        <v>89</v>
      </c>
      <c r="AV634" s="14" t="s">
        <v>89</v>
      </c>
      <c r="AW634" s="14" t="s">
        <v>35</v>
      </c>
      <c r="AX634" s="14" t="s">
        <v>79</v>
      </c>
      <c r="AY634" s="278" t="s">
        <v>121</v>
      </c>
    </row>
    <row r="635" s="16" customFormat="1">
      <c r="A635" s="16"/>
      <c r="B635" s="290"/>
      <c r="C635" s="291"/>
      <c r="D635" s="254" t="s">
        <v>179</v>
      </c>
      <c r="E635" s="292" t="s">
        <v>1</v>
      </c>
      <c r="F635" s="293" t="s">
        <v>210</v>
      </c>
      <c r="G635" s="291"/>
      <c r="H635" s="294">
        <v>196.994</v>
      </c>
      <c r="I635" s="295"/>
      <c r="J635" s="291"/>
      <c r="K635" s="291"/>
      <c r="L635" s="296"/>
      <c r="M635" s="297"/>
      <c r="N635" s="298"/>
      <c r="O635" s="298"/>
      <c r="P635" s="298"/>
      <c r="Q635" s="298"/>
      <c r="R635" s="298"/>
      <c r="S635" s="298"/>
      <c r="T635" s="299"/>
      <c r="U635" s="16"/>
      <c r="V635" s="16"/>
      <c r="W635" s="16"/>
      <c r="X635" s="16"/>
      <c r="Y635" s="16"/>
      <c r="Z635" s="16"/>
      <c r="AA635" s="16"/>
      <c r="AB635" s="16"/>
      <c r="AC635" s="16"/>
      <c r="AD635" s="16"/>
      <c r="AE635" s="16"/>
      <c r="AT635" s="300" t="s">
        <v>179</v>
      </c>
      <c r="AU635" s="300" t="s">
        <v>89</v>
      </c>
      <c r="AV635" s="16" t="s">
        <v>131</v>
      </c>
      <c r="AW635" s="16" t="s">
        <v>35</v>
      </c>
      <c r="AX635" s="16" t="s">
        <v>79</v>
      </c>
      <c r="AY635" s="300" t="s">
        <v>121</v>
      </c>
    </row>
    <row r="636" s="15" customFormat="1">
      <c r="A636" s="15"/>
      <c r="B636" s="279"/>
      <c r="C636" s="280"/>
      <c r="D636" s="254" t="s">
        <v>179</v>
      </c>
      <c r="E636" s="281" t="s">
        <v>1</v>
      </c>
      <c r="F636" s="282" t="s">
        <v>183</v>
      </c>
      <c r="G636" s="280"/>
      <c r="H636" s="283">
        <v>376.08699999999999</v>
      </c>
      <c r="I636" s="284"/>
      <c r="J636" s="280"/>
      <c r="K636" s="280"/>
      <c r="L636" s="285"/>
      <c r="M636" s="286"/>
      <c r="N636" s="287"/>
      <c r="O636" s="287"/>
      <c r="P636" s="287"/>
      <c r="Q636" s="287"/>
      <c r="R636" s="287"/>
      <c r="S636" s="287"/>
      <c r="T636" s="288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89" t="s">
        <v>179</v>
      </c>
      <c r="AU636" s="289" t="s">
        <v>89</v>
      </c>
      <c r="AV636" s="15" t="s">
        <v>135</v>
      </c>
      <c r="AW636" s="15" t="s">
        <v>35</v>
      </c>
      <c r="AX636" s="15" t="s">
        <v>87</v>
      </c>
      <c r="AY636" s="289" t="s">
        <v>121</v>
      </c>
    </row>
    <row r="637" s="2" customFormat="1" ht="21.75" customHeight="1">
      <c r="A637" s="39"/>
      <c r="B637" s="40"/>
      <c r="C637" s="301" t="s">
        <v>579</v>
      </c>
      <c r="D637" s="301" t="s">
        <v>369</v>
      </c>
      <c r="E637" s="302" t="s">
        <v>580</v>
      </c>
      <c r="F637" s="303" t="s">
        <v>581</v>
      </c>
      <c r="G637" s="304" t="s">
        <v>174</v>
      </c>
      <c r="H637" s="305">
        <v>44.021999999999998</v>
      </c>
      <c r="I637" s="306"/>
      <c r="J637" s="307">
        <f>ROUND(I637*H637,2)</f>
        <v>0</v>
      </c>
      <c r="K637" s="303" t="s">
        <v>175</v>
      </c>
      <c r="L637" s="308"/>
      <c r="M637" s="309" t="s">
        <v>1</v>
      </c>
      <c r="N637" s="310" t="s">
        <v>44</v>
      </c>
      <c r="O637" s="92"/>
      <c r="P637" s="236">
        <f>O637*H637</f>
        <v>0</v>
      </c>
      <c r="Q637" s="236">
        <v>0.17499999999999999</v>
      </c>
      <c r="R637" s="236">
        <f>Q637*H637</f>
        <v>7.7038499999999992</v>
      </c>
      <c r="S637" s="236">
        <v>0</v>
      </c>
      <c r="T637" s="237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8" t="s">
        <v>151</v>
      </c>
      <c r="AT637" s="238" t="s">
        <v>369</v>
      </c>
      <c r="AU637" s="238" t="s">
        <v>89</v>
      </c>
      <c r="AY637" s="18" t="s">
        <v>121</v>
      </c>
      <c r="BE637" s="239">
        <f>IF(N637="základní",J637,0)</f>
        <v>0</v>
      </c>
      <c r="BF637" s="239">
        <f>IF(N637="snížená",J637,0)</f>
        <v>0</v>
      </c>
      <c r="BG637" s="239">
        <f>IF(N637="zákl. přenesená",J637,0)</f>
        <v>0</v>
      </c>
      <c r="BH637" s="239">
        <f>IF(N637="sníž. přenesená",J637,0)</f>
        <v>0</v>
      </c>
      <c r="BI637" s="239">
        <f>IF(N637="nulová",J637,0)</f>
        <v>0</v>
      </c>
      <c r="BJ637" s="18" t="s">
        <v>87</v>
      </c>
      <c r="BK637" s="239">
        <f>ROUND(I637*H637,2)</f>
        <v>0</v>
      </c>
      <c r="BL637" s="18" t="s">
        <v>135</v>
      </c>
      <c r="BM637" s="238" t="s">
        <v>582</v>
      </c>
    </row>
    <row r="638" s="14" customFormat="1">
      <c r="A638" s="14"/>
      <c r="B638" s="268"/>
      <c r="C638" s="269"/>
      <c r="D638" s="254" t="s">
        <v>179</v>
      </c>
      <c r="E638" s="269"/>
      <c r="F638" s="271" t="s">
        <v>583</v>
      </c>
      <c r="G638" s="269"/>
      <c r="H638" s="272">
        <v>44.021999999999998</v>
      </c>
      <c r="I638" s="273"/>
      <c r="J638" s="269"/>
      <c r="K638" s="269"/>
      <c r="L638" s="274"/>
      <c r="M638" s="275"/>
      <c r="N638" s="276"/>
      <c r="O638" s="276"/>
      <c r="P638" s="276"/>
      <c r="Q638" s="276"/>
      <c r="R638" s="276"/>
      <c r="S638" s="276"/>
      <c r="T638" s="27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78" t="s">
        <v>179</v>
      </c>
      <c r="AU638" s="278" t="s">
        <v>89</v>
      </c>
      <c r="AV638" s="14" t="s">
        <v>89</v>
      </c>
      <c r="AW638" s="14" t="s">
        <v>4</v>
      </c>
      <c r="AX638" s="14" t="s">
        <v>87</v>
      </c>
      <c r="AY638" s="278" t="s">
        <v>121</v>
      </c>
    </row>
    <row r="639" s="2" customFormat="1" ht="16.5" customHeight="1">
      <c r="A639" s="39"/>
      <c r="B639" s="40"/>
      <c r="C639" s="301" t="s">
        <v>584</v>
      </c>
      <c r="D639" s="301" t="s">
        <v>369</v>
      </c>
      <c r="E639" s="302" t="s">
        <v>585</v>
      </c>
      <c r="F639" s="303" t="s">
        <v>586</v>
      </c>
      <c r="G639" s="304" t="s">
        <v>174</v>
      </c>
      <c r="H639" s="305">
        <v>139.08000000000001</v>
      </c>
      <c r="I639" s="306"/>
      <c r="J639" s="307">
        <f>ROUND(I639*H639,2)</f>
        <v>0</v>
      </c>
      <c r="K639" s="303" t="s">
        <v>175</v>
      </c>
      <c r="L639" s="308"/>
      <c r="M639" s="309" t="s">
        <v>1</v>
      </c>
      <c r="N639" s="310" t="s">
        <v>44</v>
      </c>
      <c r="O639" s="92"/>
      <c r="P639" s="236">
        <f>O639*H639</f>
        <v>0</v>
      </c>
      <c r="Q639" s="236">
        <v>0.17599999999999999</v>
      </c>
      <c r="R639" s="236">
        <f>Q639*H639</f>
        <v>24.478080000000002</v>
      </c>
      <c r="S639" s="236">
        <v>0</v>
      </c>
      <c r="T639" s="237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8" t="s">
        <v>151</v>
      </c>
      <c r="AT639" s="238" t="s">
        <v>369</v>
      </c>
      <c r="AU639" s="238" t="s">
        <v>89</v>
      </c>
      <c r="AY639" s="18" t="s">
        <v>121</v>
      </c>
      <c r="BE639" s="239">
        <f>IF(N639="základní",J639,0)</f>
        <v>0</v>
      </c>
      <c r="BF639" s="239">
        <f>IF(N639="snížená",J639,0)</f>
        <v>0</v>
      </c>
      <c r="BG639" s="239">
        <f>IF(N639="zákl. přenesená",J639,0)</f>
        <v>0</v>
      </c>
      <c r="BH639" s="239">
        <f>IF(N639="sníž. přenesená",J639,0)</f>
        <v>0</v>
      </c>
      <c r="BI639" s="239">
        <f>IF(N639="nulová",J639,0)</f>
        <v>0</v>
      </c>
      <c r="BJ639" s="18" t="s">
        <v>87</v>
      </c>
      <c r="BK639" s="239">
        <f>ROUND(I639*H639,2)</f>
        <v>0</v>
      </c>
      <c r="BL639" s="18" t="s">
        <v>135</v>
      </c>
      <c r="BM639" s="238" t="s">
        <v>587</v>
      </c>
    </row>
    <row r="640" s="14" customFormat="1">
      <c r="A640" s="14"/>
      <c r="B640" s="268"/>
      <c r="C640" s="269"/>
      <c r="D640" s="254" t="s">
        <v>179</v>
      </c>
      <c r="E640" s="269"/>
      <c r="F640" s="271" t="s">
        <v>588</v>
      </c>
      <c r="G640" s="269"/>
      <c r="H640" s="272">
        <v>139.08000000000001</v>
      </c>
      <c r="I640" s="273"/>
      <c r="J640" s="269"/>
      <c r="K640" s="269"/>
      <c r="L640" s="274"/>
      <c r="M640" s="275"/>
      <c r="N640" s="276"/>
      <c r="O640" s="276"/>
      <c r="P640" s="276"/>
      <c r="Q640" s="276"/>
      <c r="R640" s="276"/>
      <c r="S640" s="276"/>
      <c r="T640" s="27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78" t="s">
        <v>179</v>
      </c>
      <c r="AU640" s="278" t="s">
        <v>89</v>
      </c>
      <c r="AV640" s="14" t="s">
        <v>89</v>
      </c>
      <c r="AW640" s="14" t="s">
        <v>4</v>
      </c>
      <c r="AX640" s="14" t="s">
        <v>87</v>
      </c>
      <c r="AY640" s="278" t="s">
        <v>121</v>
      </c>
    </row>
    <row r="641" s="11" customFormat="1" ht="22.8" customHeight="1">
      <c r="A641" s="11"/>
      <c r="B641" s="213"/>
      <c r="C641" s="214"/>
      <c r="D641" s="215" t="s">
        <v>78</v>
      </c>
      <c r="E641" s="252" t="s">
        <v>151</v>
      </c>
      <c r="F641" s="252" t="s">
        <v>589</v>
      </c>
      <c r="G641" s="214"/>
      <c r="H641" s="214"/>
      <c r="I641" s="217"/>
      <c r="J641" s="253">
        <f>BK641</f>
        <v>0</v>
      </c>
      <c r="K641" s="214"/>
      <c r="L641" s="219"/>
      <c r="M641" s="220"/>
      <c r="N641" s="221"/>
      <c r="O641" s="221"/>
      <c r="P641" s="222">
        <f>SUM(P642:P648)</f>
        <v>0</v>
      </c>
      <c r="Q641" s="221"/>
      <c r="R641" s="222">
        <f>SUM(R642:R648)</f>
        <v>5.5972800000000005</v>
      </c>
      <c r="S641" s="221"/>
      <c r="T641" s="223">
        <f>SUM(T642:T648)</f>
        <v>0</v>
      </c>
      <c r="U641" s="11"/>
      <c r="V641" s="11"/>
      <c r="W641" s="11"/>
      <c r="X641" s="11"/>
      <c r="Y641" s="11"/>
      <c r="Z641" s="11"/>
      <c r="AA641" s="11"/>
      <c r="AB641" s="11"/>
      <c r="AC641" s="11"/>
      <c r="AD641" s="11"/>
      <c r="AE641" s="11"/>
      <c r="AR641" s="224" t="s">
        <v>87</v>
      </c>
      <c r="AT641" s="225" t="s">
        <v>78</v>
      </c>
      <c r="AU641" s="225" t="s">
        <v>87</v>
      </c>
      <c r="AY641" s="224" t="s">
        <v>121</v>
      </c>
      <c r="BK641" s="226">
        <f>SUM(BK642:BK648)</f>
        <v>0</v>
      </c>
    </row>
    <row r="642" s="2" customFormat="1" ht="21.75" customHeight="1">
      <c r="A642" s="39"/>
      <c r="B642" s="40"/>
      <c r="C642" s="227" t="s">
        <v>590</v>
      </c>
      <c r="D642" s="227" t="s">
        <v>122</v>
      </c>
      <c r="E642" s="228" t="s">
        <v>591</v>
      </c>
      <c r="F642" s="229" t="s">
        <v>592</v>
      </c>
      <c r="G642" s="230" t="s">
        <v>154</v>
      </c>
      <c r="H642" s="231">
        <v>2</v>
      </c>
      <c r="I642" s="232"/>
      <c r="J642" s="233">
        <f>ROUND(I642*H642,2)</f>
        <v>0</v>
      </c>
      <c r="K642" s="229" t="s">
        <v>175</v>
      </c>
      <c r="L642" s="45"/>
      <c r="M642" s="234" t="s">
        <v>1</v>
      </c>
      <c r="N642" s="235" t="s">
        <v>44</v>
      </c>
      <c r="O642" s="92"/>
      <c r="P642" s="236">
        <f>O642*H642</f>
        <v>0</v>
      </c>
      <c r="Q642" s="236">
        <v>0.42368</v>
      </c>
      <c r="R642" s="236">
        <f>Q642*H642</f>
        <v>0.84736</v>
      </c>
      <c r="S642" s="236">
        <v>0</v>
      </c>
      <c r="T642" s="237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8" t="s">
        <v>135</v>
      </c>
      <c r="AT642" s="238" t="s">
        <v>122</v>
      </c>
      <c r="AU642" s="238" t="s">
        <v>89</v>
      </c>
      <c r="AY642" s="18" t="s">
        <v>121</v>
      </c>
      <c r="BE642" s="239">
        <f>IF(N642="základní",J642,0)</f>
        <v>0</v>
      </c>
      <c r="BF642" s="239">
        <f>IF(N642="snížená",J642,0)</f>
        <v>0</v>
      </c>
      <c r="BG642" s="239">
        <f>IF(N642="zákl. přenesená",J642,0)</f>
        <v>0</v>
      </c>
      <c r="BH642" s="239">
        <f>IF(N642="sníž. přenesená",J642,0)</f>
        <v>0</v>
      </c>
      <c r="BI642" s="239">
        <f>IF(N642="nulová",J642,0)</f>
        <v>0</v>
      </c>
      <c r="BJ642" s="18" t="s">
        <v>87</v>
      </c>
      <c r="BK642" s="239">
        <f>ROUND(I642*H642,2)</f>
        <v>0</v>
      </c>
      <c r="BL642" s="18" t="s">
        <v>135</v>
      </c>
      <c r="BM642" s="238" t="s">
        <v>593</v>
      </c>
    </row>
    <row r="643" s="2" customFormat="1">
      <c r="A643" s="39"/>
      <c r="B643" s="40"/>
      <c r="C643" s="41"/>
      <c r="D643" s="254" t="s">
        <v>177</v>
      </c>
      <c r="E643" s="41"/>
      <c r="F643" s="255" t="s">
        <v>178</v>
      </c>
      <c r="G643" s="41"/>
      <c r="H643" s="41"/>
      <c r="I643" s="145"/>
      <c r="J643" s="41"/>
      <c r="K643" s="41"/>
      <c r="L643" s="45"/>
      <c r="M643" s="256"/>
      <c r="N643" s="257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177</v>
      </c>
      <c r="AU643" s="18" t="s">
        <v>89</v>
      </c>
    </row>
    <row r="644" s="2" customFormat="1" ht="21.75" customHeight="1">
      <c r="A644" s="39"/>
      <c r="B644" s="40"/>
      <c r="C644" s="227" t="s">
        <v>594</v>
      </c>
      <c r="D644" s="227" t="s">
        <v>122</v>
      </c>
      <c r="E644" s="228" t="s">
        <v>595</v>
      </c>
      <c r="F644" s="229" t="s">
        <v>596</v>
      </c>
      <c r="G644" s="230" t="s">
        <v>154</v>
      </c>
      <c r="H644" s="231">
        <v>7</v>
      </c>
      <c r="I644" s="232"/>
      <c r="J644" s="233">
        <f>ROUND(I644*H644,2)</f>
        <v>0</v>
      </c>
      <c r="K644" s="229" t="s">
        <v>175</v>
      </c>
      <c r="L644" s="45"/>
      <c r="M644" s="234" t="s">
        <v>1</v>
      </c>
      <c r="N644" s="235" t="s">
        <v>44</v>
      </c>
      <c r="O644" s="92"/>
      <c r="P644" s="236">
        <f>O644*H644</f>
        <v>0</v>
      </c>
      <c r="Q644" s="236">
        <v>0.42080000000000001</v>
      </c>
      <c r="R644" s="236">
        <f>Q644*H644</f>
        <v>2.9456000000000002</v>
      </c>
      <c r="S644" s="236">
        <v>0</v>
      </c>
      <c r="T644" s="237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8" t="s">
        <v>135</v>
      </c>
      <c r="AT644" s="238" t="s">
        <v>122</v>
      </c>
      <c r="AU644" s="238" t="s">
        <v>89</v>
      </c>
      <c r="AY644" s="18" t="s">
        <v>121</v>
      </c>
      <c r="BE644" s="239">
        <f>IF(N644="základní",J644,0)</f>
        <v>0</v>
      </c>
      <c r="BF644" s="239">
        <f>IF(N644="snížená",J644,0)</f>
        <v>0</v>
      </c>
      <c r="BG644" s="239">
        <f>IF(N644="zákl. přenesená",J644,0)</f>
        <v>0</v>
      </c>
      <c r="BH644" s="239">
        <f>IF(N644="sníž. přenesená",J644,0)</f>
        <v>0</v>
      </c>
      <c r="BI644" s="239">
        <f>IF(N644="nulová",J644,0)</f>
        <v>0</v>
      </c>
      <c r="BJ644" s="18" t="s">
        <v>87</v>
      </c>
      <c r="BK644" s="239">
        <f>ROUND(I644*H644,2)</f>
        <v>0</v>
      </c>
      <c r="BL644" s="18" t="s">
        <v>135</v>
      </c>
      <c r="BM644" s="238" t="s">
        <v>597</v>
      </c>
    </row>
    <row r="645" s="2" customFormat="1">
      <c r="A645" s="39"/>
      <c r="B645" s="40"/>
      <c r="C645" s="41"/>
      <c r="D645" s="254" t="s">
        <v>177</v>
      </c>
      <c r="E645" s="41"/>
      <c r="F645" s="255" t="s">
        <v>178</v>
      </c>
      <c r="G645" s="41"/>
      <c r="H645" s="41"/>
      <c r="I645" s="145"/>
      <c r="J645" s="41"/>
      <c r="K645" s="41"/>
      <c r="L645" s="45"/>
      <c r="M645" s="256"/>
      <c r="N645" s="257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177</v>
      </c>
      <c r="AU645" s="18" t="s">
        <v>89</v>
      </c>
    </row>
    <row r="646" s="2" customFormat="1" ht="16.5" customHeight="1">
      <c r="A646" s="39"/>
      <c r="B646" s="40"/>
      <c r="C646" s="301" t="s">
        <v>598</v>
      </c>
      <c r="D646" s="301" t="s">
        <v>369</v>
      </c>
      <c r="E646" s="302" t="s">
        <v>599</v>
      </c>
      <c r="F646" s="303" t="s">
        <v>600</v>
      </c>
      <c r="G646" s="304" t="s">
        <v>154</v>
      </c>
      <c r="H646" s="305">
        <v>7</v>
      </c>
      <c r="I646" s="306"/>
      <c r="J646" s="307">
        <f>ROUND(I646*H646,2)</f>
        <v>0</v>
      </c>
      <c r="K646" s="303" t="s">
        <v>1</v>
      </c>
      <c r="L646" s="308"/>
      <c r="M646" s="309" t="s">
        <v>1</v>
      </c>
      <c r="N646" s="310" t="s">
        <v>44</v>
      </c>
      <c r="O646" s="92"/>
      <c r="P646" s="236">
        <f>O646*H646</f>
        <v>0</v>
      </c>
      <c r="Q646" s="236">
        <v>0.080000000000000002</v>
      </c>
      <c r="R646" s="236">
        <f>Q646*H646</f>
        <v>0.56000000000000005</v>
      </c>
      <c r="S646" s="236">
        <v>0</v>
      </c>
      <c r="T646" s="237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8" t="s">
        <v>151</v>
      </c>
      <c r="AT646" s="238" t="s">
        <v>369</v>
      </c>
      <c r="AU646" s="238" t="s">
        <v>89</v>
      </c>
      <c r="AY646" s="18" t="s">
        <v>121</v>
      </c>
      <c r="BE646" s="239">
        <f>IF(N646="základní",J646,0)</f>
        <v>0</v>
      </c>
      <c r="BF646" s="239">
        <f>IF(N646="snížená",J646,0)</f>
        <v>0</v>
      </c>
      <c r="BG646" s="239">
        <f>IF(N646="zákl. přenesená",J646,0)</f>
        <v>0</v>
      </c>
      <c r="BH646" s="239">
        <f>IF(N646="sníž. přenesená",J646,0)</f>
        <v>0</v>
      </c>
      <c r="BI646" s="239">
        <f>IF(N646="nulová",J646,0)</f>
        <v>0</v>
      </c>
      <c r="BJ646" s="18" t="s">
        <v>87</v>
      </c>
      <c r="BK646" s="239">
        <f>ROUND(I646*H646,2)</f>
        <v>0</v>
      </c>
      <c r="BL646" s="18" t="s">
        <v>135</v>
      </c>
      <c r="BM646" s="238" t="s">
        <v>601</v>
      </c>
    </row>
    <row r="647" s="2" customFormat="1" ht="21.75" customHeight="1">
      <c r="A647" s="39"/>
      <c r="B647" s="40"/>
      <c r="C647" s="227" t="s">
        <v>602</v>
      </c>
      <c r="D647" s="227" t="s">
        <v>122</v>
      </c>
      <c r="E647" s="228" t="s">
        <v>603</v>
      </c>
      <c r="F647" s="229" t="s">
        <v>604</v>
      </c>
      <c r="G647" s="230" t="s">
        <v>154</v>
      </c>
      <c r="H647" s="231">
        <v>4</v>
      </c>
      <c r="I647" s="232"/>
      <c r="J647" s="233">
        <f>ROUND(I647*H647,2)</f>
        <v>0</v>
      </c>
      <c r="K647" s="229" t="s">
        <v>175</v>
      </c>
      <c r="L647" s="45"/>
      <c r="M647" s="234" t="s">
        <v>1</v>
      </c>
      <c r="N647" s="235" t="s">
        <v>44</v>
      </c>
      <c r="O647" s="92"/>
      <c r="P647" s="236">
        <f>O647*H647</f>
        <v>0</v>
      </c>
      <c r="Q647" s="236">
        <v>0.31108000000000002</v>
      </c>
      <c r="R647" s="236">
        <f>Q647*H647</f>
        <v>1.2443200000000001</v>
      </c>
      <c r="S647" s="236">
        <v>0</v>
      </c>
      <c r="T647" s="237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8" t="s">
        <v>135</v>
      </c>
      <c r="AT647" s="238" t="s">
        <v>122</v>
      </c>
      <c r="AU647" s="238" t="s">
        <v>89</v>
      </c>
      <c r="AY647" s="18" t="s">
        <v>121</v>
      </c>
      <c r="BE647" s="239">
        <f>IF(N647="základní",J647,0)</f>
        <v>0</v>
      </c>
      <c r="BF647" s="239">
        <f>IF(N647="snížená",J647,0)</f>
        <v>0</v>
      </c>
      <c r="BG647" s="239">
        <f>IF(N647="zákl. přenesená",J647,0)</f>
        <v>0</v>
      </c>
      <c r="BH647" s="239">
        <f>IF(N647="sníž. přenesená",J647,0)</f>
        <v>0</v>
      </c>
      <c r="BI647" s="239">
        <f>IF(N647="nulová",J647,0)</f>
        <v>0</v>
      </c>
      <c r="BJ647" s="18" t="s">
        <v>87</v>
      </c>
      <c r="BK647" s="239">
        <f>ROUND(I647*H647,2)</f>
        <v>0</v>
      </c>
      <c r="BL647" s="18" t="s">
        <v>135</v>
      </c>
      <c r="BM647" s="238" t="s">
        <v>605</v>
      </c>
    </row>
    <row r="648" s="2" customFormat="1">
      <c r="A648" s="39"/>
      <c r="B648" s="40"/>
      <c r="C648" s="41"/>
      <c r="D648" s="254" t="s">
        <v>177</v>
      </c>
      <c r="E648" s="41"/>
      <c r="F648" s="255" t="s">
        <v>178</v>
      </c>
      <c r="G648" s="41"/>
      <c r="H648" s="41"/>
      <c r="I648" s="145"/>
      <c r="J648" s="41"/>
      <c r="K648" s="41"/>
      <c r="L648" s="45"/>
      <c r="M648" s="256"/>
      <c r="N648" s="257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177</v>
      </c>
      <c r="AU648" s="18" t="s">
        <v>89</v>
      </c>
    </row>
    <row r="649" s="11" customFormat="1" ht="22.8" customHeight="1">
      <c r="A649" s="11"/>
      <c r="B649" s="213"/>
      <c r="C649" s="214"/>
      <c r="D649" s="215" t="s">
        <v>78</v>
      </c>
      <c r="E649" s="252" t="s">
        <v>263</v>
      </c>
      <c r="F649" s="252" t="s">
        <v>606</v>
      </c>
      <c r="G649" s="214"/>
      <c r="H649" s="214"/>
      <c r="I649" s="217"/>
      <c r="J649" s="253">
        <f>BK649</f>
        <v>0</v>
      </c>
      <c r="K649" s="214"/>
      <c r="L649" s="219"/>
      <c r="M649" s="220"/>
      <c r="N649" s="221"/>
      <c r="O649" s="221"/>
      <c r="P649" s="222">
        <f>SUM(P650:P717)</f>
        <v>0</v>
      </c>
      <c r="Q649" s="221"/>
      <c r="R649" s="222">
        <f>SUM(R650:R717)</f>
        <v>194.50762435999999</v>
      </c>
      <c r="S649" s="221"/>
      <c r="T649" s="223">
        <f>SUM(T650:T717)</f>
        <v>0</v>
      </c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R649" s="224" t="s">
        <v>87</v>
      </c>
      <c r="AT649" s="225" t="s">
        <v>78</v>
      </c>
      <c r="AU649" s="225" t="s">
        <v>87</v>
      </c>
      <c r="AY649" s="224" t="s">
        <v>121</v>
      </c>
      <c r="BK649" s="226">
        <f>SUM(BK650:BK717)</f>
        <v>0</v>
      </c>
    </row>
    <row r="650" s="2" customFormat="1" ht="16.5" customHeight="1">
      <c r="A650" s="39"/>
      <c r="B650" s="40"/>
      <c r="C650" s="227" t="s">
        <v>607</v>
      </c>
      <c r="D650" s="227" t="s">
        <v>122</v>
      </c>
      <c r="E650" s="228" t="s">
        <v>608</v>
      </c>
      <c r="F650" s="229" t="s">
        <v>609</v>
      </c>
      <c r="G650" s="230" t="s">
        <v>154</v>
      </c>
      <c r="H650" s="231">
        <v>11</v>
      </c>
      <c r="I650" s="232"/>
      <c r="J650" s="233">
        <f>ROUND(I650*H650,2)</f>
        <v>0</v>
      </c>
      <c r="K650" s="229" t="s">
        <v>1</v>
      </c>
      <c r="L650" s="45"/>
      <c r="M650" s="234" t="s">
        <v>1</v>
      </c>
      <c r="N650" s="235" t="s">
        <v>44</v>
      </c>
      <c r="O650" s="92"/>
      <c r="P650" s="236">
        <f>O650*H650</f>
        <v>0</v>
      </c>
      <c r="Q650" s="236">
        <v>0.0011999999999999999</v>
      </c>
      <c r="R650" s="236">
        <f>Q650*H650</f>
        <v>0.013199999999999998</v>
      </c>
      <c r="S650" s="236">
        <v>0</v>
      </c>
      <c r="T650" s="237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8" t="s">
        <v>135</v>
      </c>
      <c r="AT650" s="238" t="s">
        <v>122</v>
      </c>
      <c r="AU650" s="238" t="s">
        <v>89</v>
      </c>
      <c r="AY650" s="18" t="s">
        <v>121</v>
      </c>
      <c r="BE650" s="239">
        <f>IF(N650="základní",J650,0)</f>
        <v>0</v>
      </c>
      <c r="BF650" s="239">
        <f>IF(N650="snížená",J650,0)</f>
        <v>0</v>
      </c>
      <c r="BG650" s="239">
        <f>IF(N650="zákl. přenesená",J650,0)</f>
        <v>0</v>
      </c>
      <c r="BH650" s="239">
        <f>IF(N650="sníž. přenesená",J650,0)</f>
        <v>0</v>
      </c>
      <c r="BI650" s="239">
        <f>IF(N650="nulová",J650,0)</f>
        <v>0</v>
      </c>
      <c r="BJ650" s="18" t="s">
        <v>87</v>
      </c>
      <c r="BK650" s="239">
        <f>ROUND(I650*H650,2)</f>
        <v>0</v>
      </c>
      <c r="BL650" s="18" t="s">
        <v>135</v>
      </c>
      <c r="BM650" s="238" t="s">
        <v>610</v>
      </c>
    </row>
    <row r="651" s="2" customFormat="1">
      <c r="A651" s="39"/>
      <c r="B651" s="40"/>
      <c r="C651" s="41"/>
      <c r="D651" s="254" t="s">
        <v>177</v>
      </c>
      <c r="E651" s="41"/>
      <c r="F651" s="255" t="s">
        <v>178</v>
      </c>
      <c r="G651" s="41"/>
      <c r="H651" s="41"/>
      <c r="I651" s="145"/>
      <c r="J651" s="41"/>
      <c r="K651" s="41"/>
      <c r="L651" s="45"/>
      <c r="M651" s="256"/>
      <c r="N651" s="257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177</v>
      </c>
      <c r="AU651" s="18" t="s">
        <v>89</v>
      </c>
    </row>
    <row r="652" s="2" customFormat="1" ht="16.5" customHeight="1">
      <c r="A652" s="39"/>
      <c r="B652" s="40"/>
      <c r="C652" s="227" t="s">
        <v>611</v>
      </c>
      <c r="D652" s="227" t="s">
        <v>122</v>
      </c>
      <c r="E652" s="228" t="s">
        <v>612</v>
      </c>
      <c r="F652" s="229" t="s">
        <v>613</v>
      </c>
      <c r="G652" s="230" t="s">
        <v>154</v>
      </c>
      <c r="H652" s="231">
        <v>7</v>
      </c>
      <c r="I652" s="232"/>
      <c r="J652" s="233">
        <f>ROUND(I652*H652,2)</f>
        <v>0</v>
      </c>
      <c r="K652" s="229" t="s">
        <v>1</v>
      </c>
      <c r="L652" s="45"/>
      <c r="M652" s="234" t="s">
        <v>1</v>
      </c>
      <c r="N652" s="235" t="s">
        <v>44</v>
      </c>
      <c r="O652" s="92"/>
      <c r="P652" s="236">
        <f>O652*H652</f>
        <v>0</v>
      </c>
      <c r="Q652" s="236">
        <v>0.0011999999999999999</v>
      </c>
      <c r="R652" s="236">
        <f>Q652*H652</f>
        <v>0.0083999999999999995</v>
      </c>
      <c r="S652" s="236">
        <v>0</v>
      </c>
      <c r="T652" s="23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8" t="s">
        <v>135</v>
      </c>
      <c r="AT652" s="238" t="s">
        <v>122</v>
      </c>
      <c r="AU652" s="238" t="s">
        <v>89</v>
      </c>
      <c r="AY652" s="18" t="s">
        <v>121</v>
      </c>
      <c r="BE652" s="239">
        <f>IF(N652="základní",J652,0)</f>
        <v>0</v>
      </c>
      <c r="BF652" s="239">
        <f>IF(N652="snížená",J652,0)</f>
        <v>0</v>
      </c>
      <c r="BG652" s="239">
        <f>IF(N652="zákl. přenesená",J652,0)</f>
        <v>0</v>
      </c>
      <c r="BH652" s="239">
        <f>IF(N652="sníž. přenesená",J652,0)</f>
        <v>0</v>
      </c>
      <c r="BI652" s="239">
        <f>IF(N652="nulová",J652,0)</f>
        <v>0</v>
      </c>
      <c r="BJ652" s="18" t="s">
        <v>87</v>
      </c>
      <c r="BK652" s="239">
        <f>ROUND(I652*H652,2)</f>
        <v>0</v>
      </c>
      <c r="BL652" s="18" t="s">
        <v>135</v>
      </c>
      <c r="BM652" s="238" t="s">
        <v>614</v>
      </c>
    </row>
    <row r="653" s="14" customFormat="1">
      <c r="A653" s="14"/>
      <c r="B653" s="268"/>
      <c r="C653" s="269"/>
      <c r="D653" s="254" t="s">
        <v>179</v>
      </c>
      <c r="E653" s="270" t="s">
        <v>1</v>
      </c>
      <c r="F653" s="271" t="s">
        <v>615</v>
      </c>
      <c r="G653" s="269"/>
      <c r="H653" s="272">
        <v>7</v>
      </c>
      <c r="I653" s="273"/>
      <c r="J653" s="269"/>
      <c r="K653" s="269"/>
      <c r="L653" s="274"/>
      <c r="M653" s="275"/>
      <c r="N653" s="276"/>
      <c r="O653" s="276"/>
      <c r="P653" s="276"/>
      <c r="Q653" s="276"/>
      <c r="R653" s="276"/>
      <c r="S653" s="276"/>
      <c r="T653" s="27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78" t="s">
        <v>179</v>
      </c>
      <c r="AU653" s="278" t="s">
        <v>89</v>
      </c>
      <c r="AV653" s="14" t="s">
        <v>89</v>
      </c>
      <c r="AW653" s="14" t="s">
        <v>35</v>
      </c>
      <c r="AX653" s="14" t="s">
        <v>87</v>
      </c>
      <c r="AY653" s="278" t="s">
        <v>121</v>
      </c>
    </row>
    <row r="654" s="2" customFormat="1" ht="21.75" customHeight="1">
      <c r="A654" s="39"/>
      <c r="B654" s="40"/>
      <c r="C654" s="227" t="s">
        <v>616</v>
      </c>
      <c r="D654" s="227" t="s">
        <v>122</v>
      </c>
      <c r="E654" s="228" t="s">
        <v>617</v>
      </c>
      <c r="F654" s="229" t="s">
        <v>618</v>
      </c>
      <c r="G654" s="230" t="s">
        <v>154</v>
      </c>
      <c r="H654" s="231">
        <v>4</v>
      </c>
      <c r="I654" s="232"/>
      <c r="J654" s="233">
        <f>ROUND(I654*H654,2)</f>
        <v>0</v>
      </c>
      <c r="K654" s="229" t="s">
        <v>175</v>
      </c>
      <c r="L654" s="45"/>
      <c r="M654" s="234" t="s">
        <v>1</v>
      </c>
      <c r="N654" s="235" t="s">
        <v>44</v>
      </c>
      <c r="O654" s="92"/>
      <c r="P654" s="236">
        <f>O654*H654</f>
        <v>0</v>
      </c>
      <c r="Q654" s="236">
        <v>0.0010499999999999999</v>
      </c>
      <c r="R654" s="236">
        <f>Q654*H654</f>
        <v>0.0041999999999999997</v>
      </c>
      <c r="S654" s="236">
        <v>0</v>
      </c>
      <c r="T654" s="237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38" t="s">
        <v>135</v>
      </c>
      <c r="AT654" s="238" t="s">
        <v>122</v>
      </c>
      <c r="AU654" s="238" t="s">
        <v>89</v>
      </c>
      <c r="AY654" s="18" t="s">
        <v>121</v>
      </c>
      <c r="BE654" s="239">
        <f>IF(N654="základní",J654,0)</f>
        <v>0</v>
      </c>
      <c r="BF654" s="239">
        <f>IF(N654="snížená",J654,0)</f>
        <v>0</v>
      </c>
      <c r="BG654" s="239">
        <f>IF(N654="zákl. přenesená",J654,0)</f>
        <v>0</v>
      </c>
      <c r="BH654" s="239">
        <f>IF(N654="sníž. přenesená",J654,0)</f>
        <v>0</v>
      </c>
      <c r="BI654" s="239">
        <f>IF(N654="nulová",J654,0)</f>
        <v>0</v>
      </c>
      <c r="BJ654" s="18" t="s">
        <v>87</v>
      </c>
      <c r="BK654" s="239">
        <f>ROUND(I654*H654,2)</f>
        <v>0</v>
      </c>
      <c r="BL654" s="18" t="s">
        <v>135</v>
      </c>
      <c r="BM654" s="238" t="s">
        <v>619</v>
      </c>
    </row>
    <row r="655" s="2" customFormat="1">
      <c r="A655" s="39"/>
      <c r="B655" s="40"/>
      <c r="C655" s="41"/>
      <c r="D655" s="254" t="s">
        <v>177</v>
      </c>
      <c r="E655" s="41"/>
      <c r="F655" s="255" t="s">
        <v>178</v>
      </c>
      <c r="G655" s="41"/>
      <c r="H655" s="41"/>
      <c r="I655" s="145"/>
      <c r="J655" s="41"/>
      <c r="K655" s="41"/>
      <c r="L655" s="45"/>
      <c r="M655" s="256"/>
      <c r="N655" s="257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177</v>
      </c>
      <c r="AU655" s="18" t="s">
        <v>89</v>
      </c>
    </row>
    <row r="656" s="2" customFormat="1" ht="16.5" customHeight="1">
      <c r="A656" s="39"/>
      <c r="B656" s="40"/>
      <c r="C656" s="301" t="s">
        <v>620</v>
      </c>
      <c r="D656" s="301" t="s">
        <v>369</v>
      </c>
      <c r="E656" s="302" t="s">
        <v>621</v>
      </c>
      <c r="F656" s="303" t="s">
        <v>622</v>
      </c>
      <c r="G656" s="304" t="s">
        <v>154</v>
      </c>
      <c r="H656" s="305">
        <v>4</v>
      </c>
      <c r="I656" s="306"/>
      <c r="J656" s="307">
        <f>ROUND(I656*H656,2)</f>
        <v>0</v>
      </c>
      <c r="K656" s="303" t="s">
        <v>1</v>
      </c>
      <c r="L656" s="308"/>
      <c r="M656" s="309" t="s">
        <v>1</v>
      </c>
      <c r="N656" s="310" t="s">
        <v>44</v>
      </c>
      <c r="O656" s="92"/>
      <c r="P656" s="236">
        <f>O656*H656</f>
        <v>0</v>
      </c>
      <c r="Q656" s="236">
        <v>0.0040000000000000001</v>
      </c>
      <c r="R656" s="236">
        <f>Q656*H656</f>
        <v>0.016</v>
      </c>
      <c r="S656" s="236">
        <v>0</v>
      </c>
      <c r="T656" s="237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8" t="s">
        <v>151</v>
      </c>
      <c r="AT656" s="238" t="s">
        <v>369</v>
      </c>
      <c r="AU656" s="238" t="s">
        <v>89</v>
      </c>
      <c r="AY656" s="18" t="s">
        <v>121</v>
      </c>
      <c r="BE656" s="239">
        <f>IF(N656="základní",J656,0)</f>
        <v>0</v>
      </c>
      <c r="BF656" s="239">
        <f>IF(N656="snížená",J656,0)</f>
        <v>0</v>
      </c>
      <c r="BG656" s="239">
        <f>IF(N656="zákl. přenesená",J656,0)</f>
        <v>0</v>
      </c>
      <c r="BH656" s="239">
        <f>IF(N656="sníž. přenesená",J656,0)</f>
        <v>0</v>
      </c>
      <c r="BI656" s="239">
        <f>IF(N656="nulová",J656,0)</f>
        <v>0</v>
      </c>
      <c r="BJ656" s="18" t="s">
        <v>87</v>
      </c>
      <c r="BK656" s="239">
        <f>ROUND(I656*H656,2)</f>
        <v>0</v>
      </c>
      <c r="BL656" s="18" t="s">
        <v>135</v>
      </c>
      <c r="BM656" s="238" t="s">
        <v>623</v>
      </c>
    </row>
    <row r="657" s="2" customFormat="1" ht="21.75" customHeight="1">
      <c r="A657" s="39"/>
      <c r="B657" s="40"/>
      <c r="C657" s="227" t="s">
        <v>624</v>
      </c>
      <c r="D657" s="227" t="s">
        <v>122</v>
      </c>
      <c r="E657" s="228" t="s">
        <v>625</v>
      </c>
      <c r="F657" s="229" t="s">
        <v>626</v>
      </c>
      <c r="G657" s="230" t="s">
        <v>154</v>
      </c>
      <c r="H657" s="231">
        <v>1</v>
      </c>
      <c r="I657" s="232"/>
      <c r="J657" s="233">
        <f>ROUND(I657*H657,2)</f>
        <v>0</v>
      </c>
      <c r="K657" s="229" t="s">
        <v>175</v>
      </c>
      <c r="L657" s="45"/>
      <c r="M657" s="234" t="s">
        <v>1</v>
      </c>
      <c r="N657" s="235" t="s">
        <v>44</v>
      </c>
      <c r="O657" s="92"/>
      <c r="P657" s="236">
        <f>O657*H657</f>
        <v>0</v>
      </c>
      <c r="Q657" s="236">
        <v>0.11241</v>
      </c>
      <c r="R657" s="236">
        <f>Q657*H657</f>
        <v>0.11241</v>
      </c>
      <c r="S657" s="236">
        <v>0</v>
      </c>
      <c r="T657" s="237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8" t="s">
        <v>135</v>
      </c>
      <c r="AT657" s="238" t="s">
        <v>122</v>
      </c>
      <c r="AU657" s="238" t="s">
        <v>89</v>
      </c>
      <c r="AY657" s="18" t="s">
        <v>121</v>
      </c>
      <c r="BE657" s="239">
        <f>IF(N657="základní",J657,0)</f>
        <v>0</v>
      </c>
      <c r="BF657" s="239">
        <f>IF(N657="snížená",J657,0)</f>
        <v>0</v>
      </c>
      <c r="BG657" s="239">
        <f>IF(N657="zákl. přenesená",J657,0)</f>
        <v>0</v>
      </c>
      <c r="BH657" s="239">
        <f>IF(N657="sníž. přenesená",J657,0)</f>
        <v>0</v>
      </c>
      <c r="BI657" s="239">
        <f>IF(N657="nulová",J657,0)</f>
        <v>0</v>
      </c>
      <c r="BJ657" s="18" t="s">
        <v>87</v>
      </c>
      <c r="BK657" s="239">
        <f>ROUND(I657*H657,2)</f>
        <v>0</v>
      </c>
      <c r="BL657" s="18" t="s">
        <v>135</v>
      </c>
      <c r="BM657" s="238" t="s">
        <v>627</v>
      </c>
    </row>
    <row r="658" s="2" customFormat="1">
      <c r="A658" s="39"/>
      <c r="B658" s="40"/>
      <c r="C658" s="41"/>
      <c r="D658" s="254" t="s">
        <v>177</v>
      </c>
      <c r="E658" s="41"/>
      <c r="F658" s="255" t="s">
        <v>178</v>
      </c>
      <c r="G658" s="41"/>
      <c r="H658" s="41"/>
      <c r="I658" s="145"/>
      <c r="J658" s="41"/>
      <c r="K658" s="41"/>
      <c r="L658" s="45"/>
      <c r="M658" s="256"/>
      <c r="N658" s="257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177</v>
      </c>
      <c r="AU658" s="18" t="s">
        <v>89</v>
      </c>
    </row>
    <row r="659" s="2" customFormat="1" ht="16.5" customHeight="1">
      <c r="A659" s="39"/>
      <c r="B659" s="40"/>
      <c r="C659" s="301" t="s">
        <v>628</v>
      </c>
      <c r="D659" s="301" t="s">
        <v>369</v>
      </c>
      <c r="E659" s="302" t="s">
        <v>629</v>
      </c>
      <c r="F659" s="303" t="s">
        <v>630</v>
      </c>
      <c r="G659" s="304" t="s">
        <v>154</v>
      </c>
      <c r="H659" s="305">
        <v>1</v>
      </c>
      <c r="I659" s="306"/>
      <c r="J659" s="307">
        <f>ROUND(I659*H659,2)</f>
        <v>0</v>
      </c>
      <c r="K659" s="303" t="s">
        <v>175</v>
      </c>
      <c r="L659" s="308"/>
      <c r="M659" s="309" t="s">
        <v>1</v>
      </c>
      <c r="N659" s="310" t="s">
        <v>44</v>
      </c>
      <c r="O659" s="92"/>
      <c r="P659" s="236">
        <f>O659*H659</f>
        <v>0</v>
      </c>
      <c r="Q659" s="236">
        <v>0.0061000000000000004</v>
      </c>
      <c r="R659" s="236">
        <f>Q659*H659</f>
        <v>0.0061000000000000004</v>
      </c>
      <c r="S659" s="236">
        <v>0</v>
      </c>
      <c r="T659" s="237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8" t="s">
        <v>151</v>
      </c>
      <c r="AT659" s="238" t="s">
        <v>369</v>
      </c>
      <c r="AU659" s="238" t="s">
        <v>89</v>
      </c>
      <c r="AY659" s="18" t="s">
        <v>121</v>
      </c>
      <c r="BE659" s="239">
        <f>IF(N659="základní",J659,0)</f>
        <v>0</v>
      </c>
      <c r="BF659" s="239">
        <f>IF(N659="snížená",J659,0)</f>
        <v>0</v>
      </c>
      <c r="BG659" s="239">
        <f>IF(N659="zákl. přenesená",J659,0)</f>
        <v>0</v>
      </c>
      <c r="BH659" s="239">
        <f>IF(N659="sníž. přenesená",J659,0)</f>
        <v>0</v>
      </c>
      <c r="BI659" s="239">
        <f>IF(N659="nulová",J659,0)</f>
        <v>0</v>
      </c>
      <c r="BJ659" s="18" t="s">
        <v>87</v>
      </c>
      <c r="BK659" s="239">
        <f>ROUND(I659*H659,2)</f>
        <v>0</v>
      </c>
      <c r="BL659" s="18" t="s">
        <v>135</v>
      </c>
      <c r="BM659" s="238" t="s">
        <v>631</v>
      </c>
    </row>
    <row r="660" s="2" customFormat="1" ht="16.5" customHeight="1">
      <c r="A660" s="39"/>
      <c r="B660" s="40"/>
      <c r="C660" s="301" t="s">
        <v>632</v>
      </c>
      <c r="D660" s="301" t="s">
        <v>369</v>
      </c>
      <c r="E660" s="302" t="s">
        <v>633</v>
      </c>
      <c r="F660" s="303" t="s">
        <v>634</v>
      </c>
      <c r="G660" s="304" t="s">
        <v>154</v>
      </c>
      <c r="H660" s="305">
        <v>1</v>
      </c>
      <c r="I660" s="306"/>
      <c r="J660" s="307">
        <f>ROUND(I660*H660,2)</f>
        <v>0</v>
      </c>
      <c r="K660" s="303" t="s">
        <v>175</v>
      </c>
      <c r="L660" s="308"/>
      <c r="M660" s="309" t="s">
        <v>1</v>
      </c>
      <c r="N660" s="310" t="s">
        <v>44</v>
      </c>
      <c r="O660" s="92"/>
      <c r="P660" s="236">
        <f>O660*H660</f>
        <v>0</v>
      </c>
      <c r="Q660" s="236">
        <v>0.0030000000000000001</v>
      </c>
      <c r="R660" s="236">
        <f>Q660*H660</f>
        <v>0.0030000000000000001</v>
      </c>
      <c r="S660" s="236">
        <v>0</v>
      </c>
      <c r="T660" s="237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8" t="s">
        <v>151</v>
      </c>
      <c r="AT660" s="238" t="s">
        <v>369</v>
      </c>
      <c r="AU660" s="238" t="s">
        <v>89</v>
      </c>
      <c r="AY660" s="18" t="s">
        <v>121</v>
      </c>
      <c r="BE660" s="239">
        <f>IF(N660="základní",J660,0)</f>
        <v>0</v>
      </c>
      <c r="BF660" s="239">
        <f>IF(N660="snížená",J660,0)</f>
        <v>0</v>
      </c>
      <c r="BG660" s="239">
        <f>IF(N660="zákl. přenesená",J660,0)</f>
        <v>0</v>
      </c>
      <c r="BH660" s="239">
        <f>IF(N660="sníž. přenesená",J660,0)</f>
        <v>0</v>
      </c>
      <c r="BI660" s="239">
        <f>IF(N660="nulová",J660,0)</f>
        <v>0</v>
      </c>
      <c r="BJ660" s="18" t="s">
        <v>87</v>
      </c>
      <c r="BK660" s="239">
        <f>ROUND(I660*H660,2)</f>
        <v>0</v>
      </c>
      <c r="BL660" s="18" t="s">
        <v>135</v>
      </c>
      <c r="BM660" s="238" t="s">
        <v>635</v>
      </c>
    </row>
    <row r="661" s="2" customFormat="1" ht="16.5" customHeight="1">
      <c r="A661" s="39"/>
      <c r="B661" s="40"/>
      <c r="C661" s="301" t="s">
        <v>636</v>
      </c>
      <c r="D661" s="301" t="s">
        <v>369</v>
      </c>
      <c r="E661" s="302" t="s">
        <v>637</v>
      </c>
      <c r="F661" s="303" t="s">
        <v>638</v>
      </c>
      <c r="G661" s="304" t="s">
        <v>154</v>
      </c>
      <c r="H661" s="305">
        <v>2</v>
      </c>
      <c r="I661" s="306"/>
      <c r="J661" s="307">
        <f>ROUND(I661*H661,2)</f>
        <v>0</v>
      </c>
      <c r="K661" s="303" t="s">
        <v>175</v>
      </c>
      <c r="L661" s="308"/>
      <c r="M661" s="309" t="s">
        <v>1</v>
      </c>
      <c r="N661" s="310" t="s">
        <v>44</v>
      </c>
      <c r="O661" s="92"/>
      <c r="P661" s="236">
        <f>O661*H661</f>
        <v>0</v>
      </c>
      <c r="Q661" s="236">
        <v>0.00035</v>
      </c>
      <c r="R661" s="236">
        <f>Q661*H661</f>
        <v>0.00069999999999999999</v>
      </c>
      <c r="S661" s="236">
        <v>0</v>
      </c>
      <c r="T661" s="237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8" t="s">
        <v>151</v>
      </c>
      <c r="AT661" s="238" t="s">
        <v>369</v>
      </c>
      <c r="AU661" s="238" t="s">
        <v>89</v>
      </c>
      <c r="AY661" s="18" t="s">
        <v>121</v>
      </c>
      <c r="BE661" s="239">
        <f>IF(N661="základní",J661,0)</f>
        <v>0</v>
      </c>
      <c r="BF661" s="239">
        <f>IF(N661="snížená",J661,0)</f>
        <v>0</v>
      </c>
      <c r="BG661" s="239">
        <f>IF(N661="zákl. přenesená",J661,0)</f>
        <v>0</v>
      </c>
      <c r="BH661" s="239">
        <f>IF(N661="sníž. přenesená",J661,0)</f>
        <v>0</v>
      </c>
      <c r="BI661" s="239">
        <f>IF(N661="nulová",J661,0)</f>
        <v>0</v>
      </c>
      <c r="BJ661" s="18" t="s">
        <v>87</v>
      </c>
      <c r="BK661" s="239">
        <f>ROUND(I661*H661,2)</f>
        <v>0</v>
      </c>
      <c r="BL661" s="18" t="s">
        <v>135</v>
      </c>
      <c r="BM661" s="238" t="s">
        <v>639</v>
      </c>
    </row>
    <row r="662" s="2" customFormat="1" ht="16.5" customHeight="1">
      <c r="A662" s="39"/>
      <c r="B662" s="40"/>
      <c r="C662" s="301" t="s">
        <v>640</v>
      </c>
      <c r="D662" s="301" t="s">
        <v>369</v>
      </c>
      <c r="E662" s="302" t="s">
        <v>641</v>
      </c>
      <c r="F662" s="303" t="s">
        <v>642</v>
      </c>
      <c r="G662" s="304" t="s">
        <v>154</v>
      </c>
      <c r="H662" s="305">
        <v>6</v>
      </c>
      <c r="I662" s="306"/>
      <c r="J662" s="307">
        <f>ROUND(I662*H662,2)</f>
        <v>0</v>
      </c>
      <c r="K662" s="303" t="s">
        <v>1</v>
      </c>
      <c r="L662" s="308"/>
      <c r="M662" s="309" t="s">
        <v>1</v>
      </c>
      <c r="N662" s="310" t="s">
        <v>44</v>
      </c>
      <c r="O662" s="92"/>
      <c r="P662" s="236">
        <f>O662*H662</f>
        <v>0</v>
      </c>
      <c r="Q662" s="236">
        <v>0.00035</v>
      </c>
      <c r="R662" s="236">
        <f>Q662*H662</f>
        <v>0.0020999999999999999</v>
      </c>
      <c r="S662" s="236">
        <v>0</v>
      </c>
      <c r="T662" s="237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8" t="s">
        <v>151</v>
      </c>
      <c r="AT662" s="238" t="s">
        <v>369</v>
      </c>
      <c r="AU662" s="238" t="s">
        <v>89</v>
      </c>
      <c r="AY662" s="18" t="s">
        <v>121</v>
      </c>
      <c r="BE662" s="239">
        <f>IF(N662="základní",J662,0)</f>
        <v>0</v>
      </c>
      <c r="BF662" s="239">
        <f>IF(N662="snížená",J662,0)</f>
        <v>0</v>
      </c>
      <c r="BG662" s="239">
        <f>IF(N662="zákl. přenesená",J662,0)</f>
        <v>0</v>
      </c>
      <c r="BH662" s="239">
        <f>IF(N662="sníž. přenesená",J662,0)</f>
        <v>0</v>
      </c>
      <c r="BI662" s="239">
        <f>IF(N662="nulová",J662,0)</f>
        <v>0</v>
      </c>
      <c r="BJ662" s="18" t="s">
        <v>87</v>
      </c>
      <c r="BK662" s="239">
        <f>ROUND(I662*H662,2)</f>
        <v>0</v>
      </c>
      <c r="BL662" s="18" t="s">
        <v>135</v>
      </c>
      <c r="BM662" s="238" t="s">
        <v>643</v>
      </c>
    </row>
    <row r="663" s="14" customFormat="1">
      <c r="A663" s="14"/>
      <c r="B663" s="268"/>
      <c r="C663" s="269"/>
      <c r="D663" s="254" t="s">
        <v>179</v>
      </c>
      <c r="E663" s="270" t="s">
        <v>1</v>
      </c>
      <c r="F663" s="271" t="s">
        <v>644</v>
      </c>
      <c r="G663" s="269"/>
      <c r="H663" s="272">
        <v>6</v>
      </c>
      <c r="I663" s="273"/>
      <c r="J663" s="269"/>
      <c r="K663" s="269"/>
      <c r="L663" s="274"/>
      <c r="M663" s="275"/>
      <c r="N663" s="276"/>
      <c r="O663" s="276"/>
      <c r="P663" s="276"/>
      <c r="Q663" s="276"/>
      <c r="R663" s="276"/>
      <c r="S663" s="276"/>
      <c r="T663" s="277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8" t="s">
        <v>179</v>
      </c>
      <c r="AU663" s="278" t="s">
        <v>89</v>
      </c>
      <c r="AV663" s="14" t="s">
        <v>89</v>
      </c>
      <c r="AW663" s="14" t="s">
        <v>35</v>
      </c>
      <c r="AX663" s="14" t="s">
        <v>87</v>
      </c>
      <c r="AY663" s="278" t="s">
        <v>121</v>
      </c>
    </row>
    <row r="664" s="2" customFormat="1" ht="16.5" customHeight="1">
      <c r="A664" s="39"/>
      <c r="B664" s="40"/>
      <c r="C664" s="301" t="s">
        <v>645</v>
      </c>
      <c r="D664" s="301" t="s">
        <v>369</v>
      </c>
      <c r="E664" s="302" t="s">
        <v>646</v>
      </c>
      <c r="F664" s="303" t="s">
        <v>647</v>
      </c>
      <c r="G664" s="304" t="s">
        <v>154</v>
      </c>
      <c r="H664" s="305">
        <v>1</v>
      </c>
      <c r="I664" s="306"/>
      <c r="J664" s="307">
        <f>ROUND(I664*H664,2)</f>
        <v>0</v>
      </c>
      <c r="K664" s="303" t="s">
        <v>175</v>
      </c>
      <c r="L664" s="308"/>
      <c r="M664" s="309" t="s">
        <v>1</v>
      </c>
      <c r="N664" s="310" t="s">
        <v>44</v>
      </c>
      <c r="O664" s="92"/>
      <c r="P664" s="236">
        <f>O664*H664</f>
        <v>0</v>
      </c>
      <c r="Q664" s="236">
        <v>0.00010000000000000001</v>
      </c>
      <c r="R664" s="236">
        <f>Q664*H664</f>
        <v>0.00010000000000000001</v>
      </c>
      <c r="S664" s="236">
        <v>0</v>
      </c>
      <c r="T664" s="237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8" t="s">
        <v>151</v>
      </c>
      <c r="AT664" s="238" t="s">
        <v>369</v>
      </c>
      <c r="AU664" s="238" t="s">
        <v>89</v>
      </c>
      <c r="AY664" s="18" t="s">
        <v>121</v>
      </c>
      <c r="BE664" s="239">
        <f>IF(N664="základní",J664,0)</f>
        <v>0</v>
      </c>
      <c r="BF664" s="239">
        <f>IF(N664="snížená",J664,0)</f>
        <v>0</v>
      </c>
      <c r="BG664" s="239">
        <f>IF(N664="zákl. přenesená",J664,0)</f>
        <v>0</v>
      </c>
      <c r="BH664" s="239">
        <f>IF(N664="sníž. přenesená",J664,0)</f>
        <v>0</v>
      </c>
      <c r="BI664" s="239">
        <f>IF(N664="nulová",J664,0)</f>
        <v>0</v>
      </c>
      <c r="BJ664" s="18" t="s">
        <v>87</v>
      </c>
      <c r="BK664" s="239">
        <f>ROUND(I664*H664,2)</f>
        <v>0</v>
      </c>
      <c r="BL664" s="18" t="s">
        <v>135</v>
      </c>
      <c r="BM664" s="238" t="s">
        <v>648</v>
      </c>
    </row>
    <row r="665" s="2" customFormat="1" ht="21.75" customHeight="1">
      <c r="A665" s="39"/>
      <c r="B665" s="40"/>
      <c r="C665" s="227" t="s">
        <v>649</v>
      </c>
      <c r="D665" s="227" t="s">
        <v>122</v>
      </c>
      <c r="E665" s="228" t="s">
        <v>650</v>
      </c>
      <c r="F665" s="229" t="s">
        <v>651</v>
      </c>
      <c r="G665" s="230" t="s">
        <v>174</v>
      </c>
      <c r="H665" s="231">
        <v>22</v>
      </c>
      <c r="I665" s="232"/>
      <c r="J665" s="233">
        <f>ROUND(I665*H665,2)</f>
        <v>0</v>
      </c>
      <c r="K665" s="229" t="s">
        <v>175</v>
      </c>
      <c r="L665" s="45"/>
      <c r="M665" s="234" t="s">
        <v>1</v>
      </c>
      <c r="N665" s="235" t="s">
        <v>44</v>
      </c>
      <c r="O665" s="92"/>
      <c r="P665" s="236">
        <f>O665*H665</f>
        <v>0</v>
      </c>
      <c r="Q665" s="236">
        <v>0.00059999999999999995</v>
      </c>
      <c r="R665" s="236">
        <f>Q665*H665</f>
        <v>0.013199999999999998</v>
      </c>
      <c r="S665" s="236">
        <v>0</v>
      </c>
      <c r="T665" s="237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8" t="s">
        <v>135</v>
      </c>
      <c r="AT665" s="238" t="s">
        <v>122</v>
      </c>
      <c r="AU665" s="238" t="s">
        <v>89</v>
      </c>
      <c r="AY665" s="18" t="s">
        <v>121</v>
      </c>
      <c r="BE665" s="239">
        <f>IF(N665="základní",J665,0)</f>
        <v>0</v>
      </c>
      <c r="BF665" s="239">
        <f>IF(N665="snížená",J665,0)</f>
        <v>0</v>
      </c>
      <c r="BG665" s="239">
        <f>IF(N665="zákl. přenesená",J665,0)</f>
        <v>0</v>
      </c>
      <c r="BH665" s="239">
        <f>IF(N665="sníž. přenesená",J665,0)</f>
        <v>0</v>
      </c>
      <c r="BI665" s="239">
        <f>IF(N665="nulová",J665,0)</f>
        <v>0</v>
      </c>
      <c r="BJ665" s="18" t="s">
        <v>87</v>
      </c>
      <c r="BK665" s="239">
        <f>ROUND(I665*H665,2)</f>
        <v>0</v>
      </c>
      <c r="BL665" s="18" t="s">
        <v>135</v>
      </c>
      <c r="BM665" s="238" t="s">
        <v>652</v>
      </c>
    </row>
    <row r="666" s="2" customFormat="1">
      <c r="A666" s="39"/>
      <c r="B666" s="40"/>
      <c r="C666" s="41"/>
      <c r="D666" s="254" t="s">
        <v>177</v>
      </c>
      <c r="E666" s="41"/>
      <c r="F666" s="255" t="s">
        <v>178</v>
      </c>
      <c r="G666" s="41"/>
      <c r="H666" s="41"/>
      <c r="I666" s="145"/>
      <c r="J666" s="41"/>
      <c r="K666" s="41"/>
      <c r="L666" s="45"/>
      <c r="M666" s="256"/>
      <c r="N666" s="257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177</v>
      </c>
      <c r="AU666" s="18" t="s">
        <v>89</v>
      </c>
    </row>
    <row r="667" s="14" customFormat="1">
      <c r="A667" s="14"/>
      <c r="B667" s="268"/>
      <c r="C667" s="269"/>
      <c r="D667" s="254" t="s">
        <v>179</v>
      </c>
      <c r="E667" s="270" t="s">
        <v>1</v>
      </c>
      <c r="F667" s="271" t="s">
        <v>653</v>
      </c>
      <c r="G667" s="269"/>
      <c r="H667" s="272">
        <v>22</v>
      </c>
      <c r="I667" s="273"/>
      <c r="J667" s="269"/>
      <c r="K667" s="269"/>
      <c r="L667" s="274"/>
      <c r="M667" s="275"/>
      <c r="N667" s="276"/>
      <c r="O667" s="276"/>
      <c r="P667" s="276"/>
      <c r="Q667" s="276"/>
      <c r="R667" s="276"/>
      <c r="S667" s="276"/>
      <c r="T667" s="27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78" t="s">
        <v>179</v>
      </c>
      <c r="AU667" s="278" t="s">
        <v>89</v>
      </c>
      <c r="AV667" s="14" t="s">
        <v>89</v>
      </c>
      <c r="AW667" s="14" t="s">
        <v>35</v>
      </c>
      <c r="AX667" s="14" t="s">
        <v>87</v>
      </c>
      <c r="AY667" s="278" t="s">
        <v>121</v>
      </c>
    </row>
    <row r="668" s="2" customFormat="1" ht="21.75" customHeight="1">
      <c r="A668" s="39"/>
      <c r="B668" s="40"/>
      <c r="C668" s="227" t="s">
        <v>654</v>
      </c>
      <c r="D668" s="227" t="s">
        <v>122</v>
      </c>
      <c r="E668" s="228" t="s">
        <v>655</v>
      </c>
      <c r="F668" s="229" t="s">
        <v>656</v>
      </c>
      <c r="G668" s="230" t="s">
        <v>174</v>
      </c>
      <c r="H668" s="231">
        <v>22</v>
      </c>
      <c r="I668" s="232"/>
      <c r="J668" s="233">
        <f>ROUND(I668*H668,2)</f>
        <v>0</v>
      </c>
      <c r="K668" s="229" t="s">
        <v>175</v>
      </c>
      <c r="L668" s="45"/>
      <c r="M668" s="234" t="s">
        <v>1</v>
      </c>
      <c r="N668" s="235" t="s">
        <v>44</v>
      </c>
      <c r="O668" s="92"/>
      <c r="P668" s="236">
        <f>O668*H668</f>
        <v>0</v>
      </c>
      <c r="Q668" s="236">
        <v>0.0016000000000000001</v>
      </c>
      <c r="R668" s="236">
        <f>Q668*H668</f>
        <v>0.035200000000000002</v>
      </c>
      <c r="S668" s="236">
        <v>0</v>
      </c>
      <c r="T668" s="237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8" t="s">
        <v>135</v>
      </c>
      <c r="AT668" s="238" t="s">
        <v>122</v>
      </c>
      <c r="AU668" s="238" t="s">
        <v>89</v>
      </c>
      <c r="AY668" s="18" t="s">
        <v>121</v>
      </c>
      <c r="BE668" s="239">
        <f>IF(N668="základní",J668,0)</f>
        <v>0</v>
      </c>
      <c r="BF668" s="239">
        <f>IF(N668="snížená",J668,0)</f>
        <v>0</v>
      </c>
      <c r="BG668" s="239">
        <f>IF(N668="zákl. přenesená",J668,0)</f>
        <v>0</v>
      </c>
      <c r="BH668" s="239">
        <f>IF(N668="sníž. přenesená",J668,0)</f>
        <v>0</v>
      </c>
      <c r="BI668" s="239">
        <f>IF(N668="nulová",J668,0)</f>
        <v>0</v>
      </c>
      <c r="BJ668" s="18" t="s">
        <v>87</v>
      </c>
      <c r="BK668" s="239">
        <f>ROUND(I668*H668,2)</f>
        <v>0</v>
      </c>
      <c r="BL668" s="18" t="s">
        <v>135</v>
      </c>
      <c r="BM668" s="238" t="s">
        <v>657</v>
      </c>
    </row>
    <row r="669" s="2" customFormat="1">
      <c r="A669" s="39"/>
      <c r="B669" s="40"/>
      <c r="C669" s="41"/>
      <c r="D669" s="254" t="s">
        <v>177</v>
      </c>
      <c r="E669" s="41"/>
      <c r="F669" s="255" t="s">
        <v>178</v>
      </c>
      <c r="G669" s="41"/>
      <c r="H669" s="41"/>
      <c r="I669" s="145"/>
      <c r="J669" s="41"/>
      <c r="K669" s="41"/>
      <c r="L669" s="45"/>
      <c r="M669" s="256"/>
      <c r="N669" s="257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177</v>
      </c>
      <c r="AU669" s="18" t="s">
        <v>89</v>
      </c>
    </row>
    <row r="670" s="14" customFormat="1">
      <c r="A670" s="14"/>
      <c r="B670" s="268"/>
      <c r="C670" s="269"/>
      <c r="D670" s="254" t="s">
        <v>179</v>
      </c>
      <c r="E670" s="270" t="s">
        <v>1</v>
      </c>
      <c r="F670" s="271" t="s">
        <v>653</v>
      </c>
      <c r="G670" s="269"/>
      <c r="H670" s="272">
        <v>22</v>
      </c>
      <c r="I670" s="273"/>
      <c r="J670" s="269"/>
      <c r="K670" s="269"/>
      <c r="L670" s="274"/>
      <c r="M670" s="275"/>
      <c r="N670" s="276"/>
      <c r="O670" s="276"/>
      <c r="P670" s="276"/>
      <c r="Q670" s="276"/>
      <c r="R670" s="276"/>
      <c r="S670" s="276"/>
      <c r="T670" s="277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78" t="s">
        <v>179</v>
      </c>
      <c r="AU670" s="278" t="s">
        <v>89</v>
      </c>
      <c r="AV670" s="14" t="s">
        <v>89</v>
      </c>
      <c r="AW670" s="14" t="s">
        <v>35</v>
      </c>
      <c r="AX670" s="14" t="s">
        <v>87</v>
      </c>
      <c r="AY670" s="278" t="s">
        <v>121</v>
      </c>
    </row>
    <row r="671" s="2" customFormat="1" ht="16.5" customHeight="1">
      <c r="A671" s="39"/>
      <c r="B671" s="40"/>
      <c r="C671" s="227" t="s">
        <v>658</v>
      </c>
      <c r="D671" s="227" t="s">
        <v>122</v>
      </c>
      <c r="E671" s="228" t="s">
        <v>659</v>
      </c>
      <c r="F671" s="229" t="s">
        <v>660</v>
      </c>
      <c r="G671" s="230" t="s">
        <v>174</v>
      </c>
      <c r="H671" s="231">
        <v>22</v>
      </c>
      <c r="I671" s="232"/>
      <c r="J671" s="233">
        <f>ROUND(I671*H671,2)</f>
        <v>0</v>
      </c>
      <c r="K671" s="229" t="s">
        <v>175</v>
      </c>
      <c r="L671" s="45"/>
      <c r="M671" s="234" t="s">
        <v>1</v>
      </c>
      <c r="N671" s="235" t="s">
        <v>44</v>
      </c>
      <c r="O671" s="92"/>
      <c r="P671" s="236">
        <f>O671*H671</f>
        <v>0</v>
      </c>
      <c r="Q671" s="236">
        <v>1.0000000000000001E-05</v>
      </c>
      <c r="R671" s="236">
        <f>Q671*H671</f>
        <v>0.00022000000000000001</v>
      </c>
      <c r="S671" s="236">
        <v>0</v>
      </c>
      <c r="T671" s="237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8" t="s">
        <v>135</v>
      </c>
      <c r="AT671" s="238" t="s">
        <v>122</v>
      </c>
      <c r="AU671" s="238" t="s">
        <v>89</v>
      </c>
      <c r="AY671" s="18" t="s">
        <v>121</v>
      </c>
      <c r="BE671" s="239">
        <f>IF(N671="základní",J671,0)</f>
        <v>0</v>
      </c>
      <c r="BF671" s="239">
        <f>IF(N671="snížená",J671,0)</f>
        <v>0</v>
      </c>
      <c r="BG671" s="239">
        <f>IF(N671="zákl. přenesená",J671,0)</f>
        <v>0</v>
      </c>
      <c r="BH671" s="239">
        <f>IF(N671="sníž. přenesená",J671,0)</f>
        <v>0</v>
      </c>
      <c r="BI671" s="239">
        <f>IF(N671="nulová",J671,0)</f>
        <v>0</v>
      </c>
      <c r="BJ671" s="18" t="s">
        <v>87</v>
      </c>
      <c r="BK671" s="239">
        <f>ROUND(I671*H671,2)</f>
        <v>0</v>
      </c>
      <c r="BL671" s="18" t="s">
        <v>135</v>
      </c>
      <c r="BM671" s="238" t="s">
        <v>661</v>
      </c>
    </row>
    <row r="672" s="2" customFormat="1">
      <c r="A672" s="39"/>
      <c r="B672" s="40"/>
      <c r="C672" s="41"/>
      <c r="D672" s="254" t="s">
        <v>177</v>
      </c>
      <c r="E672" s="41"/>
      <c r="F672" s="255" t="s">
        <v>178</v>
      </c>
      <c r="G672" s="41"/>
      <c r="H672" s="41"/>
      <c r="I672" s="145"/>
      <c r="J672" s="41"/>
      <c r="K672" s="41"/>
      <c r="L672" s="45"/>
      <c r="M672" s="256"/>
      <c r="N672" s="257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177</v>
      </c>
      <c r="AU672" s="18" t="s">
        <v>89</v>
      </c>
    </row>
    <row r="673" s="14" customFormat="1">
      <c r="A673" s="14"/>
      <c r="B673" s="268"/>
      <c r="C673" s="269"/>
      <c r="D673" s="254" t="s">
        <v>179</v>
      </c>
      <c r="E673" s="270" t="s">
        <v>1</v>
      </c>
      <c r="F673" s="271" t="s">
        <v>653</v>
      </c>
      <c r="G673" s="269"/>
      <c r="H673" s="272">
        <v>22</v>
      </c>
      <c r="I673" s="273"/>
      <c r="J673" s="269"/>
      <c r="K673" s="269"/>
      <c r="L673" s="274"/>
      <c r="M673" s="275"/>
      <c r="N673" s="276"/>
      <c r="O673" s="276"/>
      <c r="P673" s="276"/>
      <c r="Q673" s="276"/>
      <c r="R673" s="276"/>
      <c r="S673" s="276"/>
      <c r="T673" s="27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78" t="s">
        <v>179</v>
      </c>
      <c r="AU673" s="278" t="s">
        <v>89</v>
      </c>
      <c r="AV673" s="14" t="s">
        <v>89</v>
      </c>
      <c r="AW673" s="14" t="s">
        <v>35</v>
      </c>
      <c r="AX673" s="14" t="s">
        <v>87</v>
      </c>
      <c r="AY673" s="278" t="s">
        <v>121</v>
      </c>
    </row>
    <row r="674" s="2" customFormat="1" ht="21.75" customHeight="1">
      <c r="A674" s="39"/>
      <c r="B674" s="40"/>
      <c r="C674" s="227" t="s">
        <v>662</v>
      </c>
      <c r="D674" s="227" t="s">
        <v>122</v>
      </c>
      <c r="E674" s="228" t="s">
        <v>663</v>
      </c>
      <c r="F674" s="229" t="s">
        <v>664</v>
      </c>
      <c r="G674" s="230" t="s">
        <v>282</v>
      </c>
      <c r="H674" s="231">
        <v>291</v>
      </c>
      <c r="I674" s="232"/>
      <c r="J674" s="233">
        <f>ROUND(I674*H674,2)</f>
        <v>0</v>
      </c>
      <c r="K674" s="229" t="s">
        <v>175</v>
      </c>
      <c r="L674" s="45"/>
      <c r="M674" s="234" t="s">
        <v>1</v>
      </c>
      <c r="N674" s="235" t="s">
        <v>44</v>
      </c>
      <c r="O674" s="92"/>
      <c r="P674" s="236">
        <f>O674*H674</f>
        <v>0</v>
      </c>
      <c r="Q674" s="236">
        <v>0.15540000000000001</v>
      </c>
      <c r="R674" s="236">
        <f>Q674*H674</f>
        <v>45.221400000000003</v>
      </c>
      <c r="S674" s="236">
        <v>0</v>
      </c>
      <c r="T674" s="237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8" t="s">
        <v>135</v>
      </c>
      <c r="AT674" s="238" t="s">
        <v>122</v>
      </c>
      <c r="AU674" s="238" t="s">
        <v>89</v>
      </c>
      <c r="AY674" s="18" t="s">
        <v>121</v>
      </c>
      <c r="BE674" s="239">
        <f>IF(N674="základní",J674,0)</f>
        <v>0</v>
      </c>
      <c r="BF674" s="239">
        <f>IF(N674="snížená",J674,0)</f>
        <v>0</v>
      </c>
      <c r="BG674" s="239">
        <f>IF(N674="zákl. přenesená",J674,0)</f>
        <v>0</v>
      </c>
      <c r="BH674" s="239">
        <f>IF(N674="sníž. přenesená",J674,0)</f>
        <v>0</v>
      </c>
      <c r="BI674" s="239">
        <f>IF(N674="nulová",J674,0)</f>
        <v>0</v>
      </c>
      <c r="BJ674" s="18" t="s">
        <v>87</v>
      </c>
      <c r="BK674" s="239">
        <f>ROUND(I674*H674,2)</f>
        <v>0</v>
      </c>
      <c r="BL674" s="18" t="s">
        <v>135</v>
      </c>
      <c r="BM674" s="238" t="s">
        <v>665</v>
      </c>
    </row>
    <row r="675" s="2" customFormat="1">
      <c r="A675" s="39"/>
      <c r="B675" s="40"/>
      <c r="C675" s="41"/>
      <c r="D675" s="254" t="s">
        <v>177</v>
      </c>
      <c r="E675" s="41"/>
      <c r="F675" s="255" t="s">
        <v>178</v>
      </c>
      <c r="G675" s="41"/>
      <c r="H675" s="41"/>
      <c r="I675" s="145"/>
      <c r="J675" s="41"/>
      <c r="K675" s="41"/>
      <c r="L675" s="45"/>
      <c r="M675" s="256"/>
      <c r="N675" s="257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177</v>
      </c>
      <c r="AU675" s="18" t="s">
        <v>89</v>
      </c>
    </row>
    <row r="676" s="14" customFormat="1">
      <c r="A676" s="14"/>
      <c r="B676" s="268"/>
      <c r="C676" s="269"/>
      <c r="D676" s="254" t="s">
        <v>179</v>
      </c>
      <c r="E676" s="270" t="s">
        <v>1</v>
      </c>
      <c r="F676" s="271" t="s">
        <v>666</v>
      </c>
      <c r="G676" s="269"/>
      <c r="H676" s="272">
        <v>291</v>
      </c>
      <c r="I676" s="273"/>
      <c r="J676" s="269"/>
      <c r="K676" s="269"/>
      <c r="L676" s="274"/>
      <c r="M676" s="275"/>
      <c r="N676" s="276"/>
      <c r="O676" s="276"/>
      <c r="P676" s="276"/>
      <c r="Q676" s="276"/>
      <c r="R676" s="276"/>
      <c r="S676" s="276"/>
      <c r="T676" s="277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78" t="s">
        <v>179</v>
      </c>
      <c r="AU676" s="278" t="s">
        <v>89</v>
      </c>
      <c r="AV676" s="14" t="s">
        <v>89</v>
      </c>
      <c r="AW676" s="14" t="s">
        <v>35</v>
      </c>
      <c r="AX676" s="14" t="s">
        <v>87</v>
      </c>
      <c r="AY676" s="278" t="s">
        <v>121</v>
      </c>
    </row>
    <row r="677" s="2" customFormat="1" ht="16.5" customHeight="1">
      <c r="A677" s="39"/>
      <c r="B677" s="40"/>
      <c r="C677" s="301" t="s">
        <v>667</v>
      </c>
      <c r="D677" s="301" t="s">
        <v>369</v>
      </c>
      <c r="E677" s="302" t="s">
        <v>668</v>
      </c>
      <c r="F677" s="303" t="s">
        <v>669</v>
      </c>
      <c r="G677" s="304" t="s">
        <v>282</v>
      </c>
      <c r="H677" s="305">
        <v>291</v>
      </c>
      <c r="I677" s="306"/>
      <c r="J677" s="307">
        <f>ROUND(I677*H677,2)</f>
        <v>0</v>
      </c>
      <c r="K677" s="303" t="s">
        <v>175</v>
      </c>
      <c r="L677" s="308"/>
      <c r="M677" s="309" t="s">
        <v>1</v>
      </c>
      <c r="N677" s="310" t="s">
        <v>44</v>
      </c>
      <c r="O677" s="92"/>
      <c r="P677" s="236">
        <f>O677*H677</f>
        <v>0</v>
      </c>
      <c r="Q677" s="236">
        <v>0.080000000000000002</v>
      </c>
      <c r="R677" s="236">
        <f>Q677*H677</f>
        <v>23.280000000000001</v>
      </c>
      <c r="S677" s="236">
        <v>0</v>
      </c>
      <c r="T677" s="237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8" t="s">
        <v>151</v>
      </c>
      <c r="AT677" s="238" t="s">
        <v>369</v>
      </c>
      <c r="AU677" s="238" t="s">
        <v>89</v>
      </c>
      <c r="AY677" s="18" t="s">
        <v>121</v>
      </c>
      <c r="BE677" s="239">
        <f>IF(N677="základní",J677,0)</f>
        <v>0</v>
      </c>
      <c r="BF677" s="239">
        <f>IF(N677="snížená",J677,0)</f>
        <v>0</v>
      </c>
      <c r="BG677" s="239">
        <f>IF(N677="zákl. přenesená",J677,0)</f>
        <v>0</v>
      </c>
      <c r="BH677" s="239">
        <f>IF(N677="sníž. přenesená",J677,0)</f>
        <v>0</v>
      </c>
      <c r="BI677" s="239">
        <f>IF(N677="nulová",J677,0)</f>
        <v>0</v>
      </c>
      <c r="BJ677" s="18" t="s">
        <v>87</v>
      </c>
      <c r="BK677" s="239">
        <f>ROUND(I677*H677,2)</f>
        <v>0</v>
      </c>
      <c r="BL677" s="18" t="s">
        <v>135</v>
      </c>
      <c r="BM677" s="238" t="s">
        <v>670</v>
      </c>
    </row>
    <row r="678" s="2" customFormat="1" ht="21.75" customHeight="1">
      <c r="A678" s="39"/>
      <c r="B678" s="40"/>
      <c r="C678" s="227" t="s">
        <v>671</v>
      </c>
      <c r="D678" s="227" t="s">
        <v>122</v>
      </c>
      <c r="E678" s="228" t="s">
        <v>672</v>
      </c>
      <c r="F678" s="229" t="s">
        <v>673</v>
      </c>
      <c r="G678" s="230" t="s">
        <v>282</v>
      </c>
      <c r="H678" s="231">
        <v>172</v>
      </c>
      <c r="I678" s="232"/>
      <c r="J678" s="233">
        <f>ROUND(I678*H678,2)</f>
        <v>0</v>
      </c>
      <c r="K678" s="229" t="s">
        <v>175</v>
      </c>
      <c r="L678" s="45"/>
      <c r="M678" s="234" t="s">
        <v>1</v>
      </c>
      <c r="N678" s="235" t="s">
        <v>44</v>
      </c>
      <c r="O678" s="92"/>
      <c r="P678" s="236">
        <f>O678*H678</f>
        <v>0</v>
      </c>
      <c r="Q678" s="236">
        <v>0.1295</v>
      </c>
      <c r="R678" s="236">
        <f>Q678*H678</f>
        <v>22.274000000000001</v>
      </c>
      <c r="S678" s="236">
        <v>0</v>
      </c>
      <c r="T678" s="237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8" t="s">
        <v>135</v>
      </c>
      <c r="AT678" s="238" t="s">
        <v>122</v>
      </c>
      <c r="AU678" s="238" t="s">
        <v>89</v>
      </c>
      <c r="AY678" s="18" t="s">
        <v>121</v>
      </c>
      <c r="BE678" s="239">
        <f>IF(N678="základní",J678,0)</f>
        <v>0</v>
      </c>
      <c r="BF678" s="239">
        <f>IF(N678="snížená",J678,0)</f>
        <v>0</v>
      </c>
      <c r="BG678" s="239">
        <f>IF(N678="zákl. přenesená",J678,0)</f>
        <v>0</v>
      </c>
      <c r="BH678" s="239">
        <f>IF(N678="sníž. přenesená",J678,0)</f>
        <v>0</v>
      </c>
      <c r="BI678" s="239">
        <f>IF(N678="nulová",J678,0)</f>
        <v>0</v>
      </c>
      <c r="BJ678" s="18" t="s">
        <v>87</v>
      </c>
      <c r="BK678" s="239">
        <f>ROUND(I678*H678,2)</f>
        <v>0</v>
      </c>
      <c r="BL678" s="18" t="s">
        <v>135</v>
      </c>
      <c r="BM678" s="238" t="s">
        <v>674</v>
      </c>
    </row>
    <row r="679" s="2" customFormat="1">
      <c r="A679" s="39"/>
      <c r="B679" s="40"/>
      <c r="C679" s="41"/>
      <c r="D679" s="254" t="s">
        <v>177</v>
      </c>
      <c r="E679" s="41"/>
      <c r="F679" s="255" t="s">
        <v>178</v>
      </c>
      <c r="G679" s="41"/>
      <c r="H679" s="41"/>
      <c r="I679" s="145"/>
      <c r="J679" s="41"/>
      <c r="K679" s="41"/>
      <c r="L679" s="45"/>
      <c r="M679" s="256"/>
      <c r="N679" s="257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177</v>
      </c>
      <c r="AU679" s="18" t="s">
        <v>89</v>
      </c>
    </row>
    <row r="680" s="14" customFormat="1">
      <c r="A680" s="14"/>
      <c r="B680" s="268"/>
      <c r="C680" s="269"/>
      <c r="D680" s="254" t="s">
        <v>179</v>
      </c>
      <c r="E680" s="270" t="s">
        <v>1</v>
      </c>
      <c r="F680" s="271" t="s">
        <v>675</v>
      </c>
      <c r="G680" s="269"/>
      <c r="H680" s="272">
        <v>172</v>
      </c>
      <c r="I680" s="273"/>
      <c r="J680" s="269"/>
      <c r="K680" s="269"/>
      <c r="L680" s="274"/>
      <c r="M680" s="275"/>
      <c r="N680" s="276"/>
      <c r="O680" s="276"/>
      <c r="P680" s="276"/>
      <c r="Q680" s="276"/>
      <c r="R680" s="276"/>
      <c r="S680" s="276"/>
      <c r="T680" s="27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78" t="s">
        <v>179</v>
      </c>
      <c r="AU680" s="278" t="s">
        <v>89</v>
      </c>
      <c r="AV680" s="14" t="s">
        <v>89</v>
      </c>
      <c r="AW680" s="14" t="s">
        <v>35</v>
      </c>
      <c r="AX680" s="14" t="s">
        <v>87</v>
      </c>
      <c r="AY680" s="278" t="s">
        <v>121</v>
      </c>
    </row>
    <row r="681" s="2" customFormat="1" ht="16.5" customHeight="1">
      <c r="A681" s="39"/>
      <c r="B681" s="40"/>
      <c r="C681" s="301" t="s">
        <v>676</v>
      </c>
      <c r="D681" s="301" t="s">
        <v>369</v>
      </c>
      <c r="E681" s="302" t="s">
        <v>677</v>
      </c>
      <c r="F681" s="303" t="s">
        <v>678</v>
      </c>
      <c r="G681" s="304" t="s">
        <v>282</v>
      </c>
      <c r="H681" s="305">
        <v>172</v>
      </c>
      <c r="I681" s="306"/>
      <c r="J681" s="307">
        <f>ROUND(I681*H681,2)</f>
        <v>0</v>
      </c>
      <c r="K681" s="303" t="s">
        <v>175</v>
      </c>
      <c r="L681" s="308"/>
      <c r="M681" s="309" t="s">
        <v>1</v>
      </c>
      <c r="N681" s="310" t="s">
        <v>44</v>
      </c>
      <c r="O681" s="92"/>
      <c r="P681" s="236">
        <f>O681*H681</f>
        <v>0</v>
      </c>
      <c r="Q681" s="236">
        <v>0.056120000000000003</v>
      </c>
      <c r="R681" s="236">
        <f>Q681*H681</f>
        <v>9.6526399999999999</v>
      </c>
      <c r="S681" s="236">
        <v>0</v>
      </c>
      <c r="T681" s="237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8" t="s">
        <v>151</v>
      </c>
      <c r="AT681" s="238" t="s">
        <v>369</v>
      </c>
      <c r="AU681" s="238" t="s">
        <v>89</v>
      </c>
      <c r="AY681" s="18" t="s">
        <v>121</v>
      </c>
      <c r="BE681" s="239">
        <f>IF(N681="základní",J681,0)</f>
        <v>0</v>
      </c>
      <c r="BF681" s="239">
        <f>IF(N681="snížená",J681,0)</f>
        <v>0</v>
      </c>
      <c r="BG681" s="239">
        <f>IF(N681="zákl. přenesená",J681,0)</f>
        <v>0</v>
      </c>
      <c r="BH681" s="239">
        <f>IF(N681="sníž. přenesená",J681,0)</f>
        <v>0</v>
      </c>
      <c r="BI681" s="239">
        <f>IF(N681="nulová",J681,0)</f>
        <v>0</v>
      </c>
      <c r="BJ681" s="18" t="s">
        <v>87</v>
      </c>
      <c r="BK681" s="239">
        <f>ROUND(I681*H681,2)</f>
        <v>0</v>
      </c>
      <c r="BL681" s="18" t="s">
        <v>135</v>
      </c>
      <c r="BM681" s="238" t="s">
        <v>679</v>
      </c>
    </row>
    <row r="682" s="2" customFormat="1" ht="21.75" customHeight="1">
      <c r="A682" s="39"/>
      <c r="B682" s="40"/>
      <c r="C682" s="227" t="s">
        <v>680</v>
      </c>
      <c r="D682" s="227" t="s">
        <v>122</v>
      </c>
      <c r="E682" s="228" t="s">
        <v>681</v>
      </c>
      <c r="F682" s="229" t="s">
        <v>682</v>
      </c>
      <c r="G682" s="230" t="s">
        <v>282</v>
      </c>
      <c r="H682" s="231">
        <v>261.80000000000001</v>
      </c>
      <c r="I682" s="232"/>
      <c r="J682" s="233">
        <f>ROUND(I682*H682,2)</f>
        <v>0</v>
      </c>
      <c r="K682" s="229" t="s">
        <v>175</v>
      </c>
      <c r="L682" s="45"/>
      <c r="M682" s="234" t="s">
        <v>1</v>
      </c>
      <c r="N682" s="235" t="s">
        <v>44</v>
      </c>
      <c r="O682" s="92"/>
      <c r="P682" s="236">
        <f>O682*H682</f>
        <v>0</v>
      </c>
      <c r="Q682" s="236">
        <v>0.14066999999999999</v>
      </c>
      <c r="R682" s="236">
        <f>Q682*H682</f>
        <v>36.827405999999996</v>
      </c>
      <c r="S682" s="236">
        <v>0</v>
      </c>
      <c r="T682" s="237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8" t="s">
        <v>135</v>
      </c>
      <c r="AT682" s="238" t="s">
        <v>122</v>
      </c>
      <c r="AU682" s="238" t="s">
        <v>89</v>
      </c>
      <c r="AY682" s="18" t="s">
        <v>121</v>
      </c>
      <c r="BE682" s="239">
        <f>IF(N682="základní",J682,0)</f>
        <v>0</v>
      </c>
      <c r="BF682" s="239">
        <f>IF(N682="snížená",J682,0)</f>
        <v>0</v>
      </c>
      <c r="BG682" s="239">
        <f>IF(N682="zákl. přenesená",J682,0)</f>
        <v>0</v>
      </c>
      <c r="BH682" s="239">
        <f>IF(N682="sníž. přenesená",J682,0)</f>
        <v>0</v>
      </c>
      <c r="BI682" s="239">
        <f>IF(N682="nulová",J682,0)</f>
        <v>0</v>
      </c>
      <c r="BJ682" s="18" t="s">
        <v>87</v>
      </c>
      <c r="BK682" s="239">
        <f>ROUND(I682*H682,2)</f>
        <v>0</v>
      </c>
      <c r="BL682" s="18" t="s">
        <v>135</v>
      </c>
      <c r="BM682" s="238" t="s">
        <v>683</v>
      </c>
    </row>
    <row r="683" s="2" customFormat="1">
      <c r="A683" s="39"/>
      <c r="B683" s="40"/>
      <c r="C683" s="41"/>
      <c r="D683" s="254" t="s">
        <v>177</v>
      </c>
      <c r="E683" s="41"/>
      <c r="F683" s="255" t="s">
        <v>178</v>
      </c>
      <c r="G683" s="41"/>
      <c r="H683" s="41"/>
      <c r="I683" s="145"/>
      <c r="J683" s="41"/>
      <c r="K683" s="41"/>
      <c r="L683" s="45"/>
      <c r="M683" s="256"/>
      <c r="N683" s="257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177</v>
      </c>
      <c r="AU683" s="18" t="s">
        <v>89</v>
      </c>
    </row>
    <row r="684" s="14" customFormat="1">
      <c r="A684" s="14"/>
      <c r="B684" s="268"/>
      <c r="C684" s="269"/>
      <c r="D684" s="254" t="s">
        <v>179</v>
      </c>
      <c r="E684" s="270" t="s">
        <v>1</v>
      </c>
      <c r="F684" s="271" t="s">
        <v>291</v>
      </c>
      <c r="G684" s="269"/>
      <c r="H684" s="272">
        <v>65.799999999999997</v>
      </c>
      <c r="I684" s="273"/>
      <c r="J684" s="269"/>
      <c r="K684" s="269"/>
      <c r="L684" s="274"/>
      <c r="M684" s="275"/>
      <c r="N684" s="276"/>
      <c r="O684" s="276"/>
      <c r="P684" s="276"/>
      <c r="Q684" s="276"/>
      <c r="R684" s="276"/>
      <c r="S684" s="276"/>
      <c r="T684" s="27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78" t="s">
        <v>179</v>
      </c>
      <c r="AU684" s="278" t="s">
        <v>89</v>
      </c>
      <c r="AV684" s="14" t="s">
        <v>89</v>
      </c>
      <c r="AW684" s="14" t="s">
        <v>35</v>
      </c>
      <c r="AX684" s="14" t="s">
        <v>79</v>
      </c>
      <c r="AY684" s="278" t="s">
        <v>121</v>
      </c>
    </row>
    <row r="685" s="14" customFormat="1">
      <c r="A685" s="14"/>
      <c r="B685" s="268"/>
      <c r="C685" s="269"/>
      <c r="D685" s="254" t="s">
        <v>179</v>
      </c>
      <c r="E685" s="270" t="s">
        <v>1</v>
      </c>
      <c r="F685" s="271" t="s">
        <v>684</v>
      </c>
      <c r="G685" s="269"/>
      <c r="H685" s="272">
        <v>77</v>
      </c>
      <c r="I685" s="273"/>
      <c r="J685" s="269"/>
      <c r="K685" s="269"/>
      <c r="L685" s="274"/>
      <c r="M685" s="275"/>
      <c r="N685" s="276"/>
      <c r="O685" s="276"/>
      <c r="P685" s="276"/>
      <c r="Q685" s="276"/>
      <c r="R685" s="276"/>
      <c r="S685" s="276"/>
      <c r="T685" s="27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78" t="s">
        <v>179</v>
      </c>
      <c r="AU685" s="278" t="s">
        <v>89</v>
      </c>
      <c r="AV685" s="14" t="s">
        <v>89</v>
      </c>
      <c r="AW685" s="14" t="s">
        <v>35</v>
      </c>
      <c r="AX685" s="14" t="s">
        <v>79</v>
      </c>
      <c r="AY685" s="278" t="s">
        <v>121</v>
      </c>
    </row>
    <row r="686" s="14" customFormat="1">
      <c r="A686" s="14"/>
      <c r="B686" s="268"/>
      <c r="C686" s="269"/>
      <c r="D686" s="254" t="s">
        <v>179</v>
      </c>
      <c r="E686" s="270" t="s">
        <v>1</v>
      </c>
      <c r="F686" s="271" t="s">
        <v>685</v>
      </c>
      <c r="G686" s="269"/>
      <c r="H686" s="272">
        <v>119</v>
      </c>
      <c r="I686" s="273"/>
      <c r="J686" s="269"/>
      <c r="K686" s="269"/>
      <c r="L686" s="274"/>
      <c r="M686" s="275"/>
      <c r="N686" s="276"/>
      <c r="O686" s="276"/>
      <c r="P686" s="276"/>
      <c r="Q686" s="276"/>
      <c r="R686" s="276"/>
      <c r="S686" s="276"/>
      <c r="T686" s="27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78" t="s">
        <v>179</v>
      </c>
      <c r="AU686" s="278" t="s">
        <v>89</v>
      </c>
      <c r="AV686" s="14" t="s">
        <v>89</v>
      </c>
      <c r="AW686" s="14" t="s">
        <v>35</v>
      </c>
      <c r="AX686" s="14" t="s">
        <v>79</v>
      </c>
      <c r="AY686" s="278" t="s">
        <v>121</v>
      </c>
    </row>
    <row r="687" s="15" customFormat="1">
      <c r="A687" s="15"/>
      <c r="B687" s="279"/>
      <c r="C687" s="280"/>
      <c r="D687" s="254" t="s">
        <v>179</v>
      </c>
      <c r="E687" s="281" t="s">
        <v>1</v>
      </c>
      <c r="F687" s="282" t="s">
        <v>183</v>
      </c>
      <c r="G687" s="280"/>
      <c r="H687" s="283">
        <v>261.80000000000001</v>
      </c>
      <c r="I687" s="284"/>
      <c r="J687" s="280"/>
      <c r="K687" s="280"/>
      <c r="L687" s="285"/>
      <c r="M687" s="286"/>
      <c r="N687" s="287"/>
      <c r="O687" s="287"/>
      <c r="P687" s="287"/>
      <c r="Q687" s="287"/>
      <c r="R687" s="287"/>
      <c r="S687" s="287"/>
      <c r="T687" s="288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89" t="s">
        <v>179</v>
      </c>
      <c r="AU687" s="289" t="s">
        <v>89</v>
      </c>
      <c r="AV687" s="15" t="s">
        <v>135</v>
      </c>
      <c r="AW687" s="15" t="s">
        <v>35</v>
      </c>
      <c r="AX687" s="15" t="s">
        <v>87</v>
      </c>
      <c r="AY687" s="289" t="s">
        <v>121</v>
      </c>
    </row>
    <row r="688" s="2" customFormat="1" ht="16.5" customHeight="1">
      <c r="A688" s="39"/>
      <c r="B688" s="40"/>
      <c r="C688" s="301" t="s">
        <v>686</v>
      </c>
      <c r="D688" s="301" t="s">
        <v>369</v>
      </c>
      <c r="E688" s="302" t="s">
        <v>687</v>
      </c>
      <c r="F688" s="303" t="s">
        <v>688</v>
      </c>
      <c r="G688" s="304" t="s">
        <v>282</v>
      </c>
      <c r="H688" s="305">
        <v>119</v>
      </c>
      <c r="I688" s="306"/>
      <c r="J688" s="307">
        <f>ROUND(I688*H688,2)</f>
        <v>0</v>
      </c>
      <c r="K688" s="303" t="s">
        <v>1</v>
      </c>
      <c r="L688" s="308"/>
      <c r="M688" s="309" t="s">
        <v>1</v>
      </c>
      <c r="N688" s="310" t="s">
        <v>44</v>
      </c>
      <c r="O688" s="92"/>
      <c r="P688" s="236">
        <f>O688*H688</f>
        <v>0</v>
      </c>
      <c r="Q688" s="236">
        <v>0.082000000000000003</v>
      </c>
      <c r="R688" s="236">
        <f>Q688*H688</f>
        <v>9.7580000000000009</v>
      </c>
      <c r="S688" s="236">
        <v>0</v>
      </c>
      <c r="T688" s="237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8" t="s">
        <v>151</v>
      </c>
      <c r="AT688" s="238" t="s">
        <v>369</v>
      </c>
      <c r="AU688" s="238" t="s">
        <v>89</v>
      </c>
      <c r="AY688" s="18" t="s">
        <v>121</v>
      </c>
      <c r="BE688" s="239">
        <f>IF(N688="základní",J688,0)</f>
        <v>0</v>
      </c>
      <c r="BF688" s="239">
        <f>IF(N688="snížená",J688,0)</f>
        <v>0</v>
      </c>
      <c r="BG688" s="239">
        <f>IF(N688="zákl. přenesená",J688,0)</f>
        <v>0</v>
      </c>
      <c r="BH688" s="239">
        <f>IF(N688="sníž. přenesená",J688,0)</f>
        <v>0</v>
      </c>
      <c r="BI688" s="239">
        <f>IF(N688="nulová",J688,0)</f>
        <v>0</v>
      </c>
      <c r="BJ688" s="18" t="s">
        <v>87</v>
      </c>
      <c r="BK688" s="239">
        <f>ROUND(I688*H688,2)</f>
        <v>0</v>
      </c>
      <c r="BL688" s="18" t="s">
        <v>135</v>
      </c>
      <c r="BM688" s="238" t="s">
        <v>689</v>
      </c>
    </row>
    <row r="689" s="14" customFormat="1">
      <c r="A689" s="14"/>
      <c r="B689" s="268"/>
      <c r="C689" s="269"/>
      <c r="D689" s="254" t="s">
        <v>179</v>
      </c>
      <c r="E689" s="270" t="s">
        <v>1</v>
      </c>
      <c r="F689" s="271" t="s">
        <v>690</v>
      </c>
      <c r="G689" s="269"/>
      <c r="H689" s="272">
        <v>119</v>
      </c>
      <c r="I689" s="273"/>
      <c r="J689" s="269"/>
      <c r="K689" s="269"/>
      <c r="L689" s="274"/>
      <c r="M689" s="275"/>
      <c r="N689" s="276"/>
      <c r="O689" s="276"/>
      <c r="P689" s="276"/>
      <c r="Q689" s="276"/>
      <c r="R689" s="276"/>
      <c r="S689" s="276"/>
      <c r="T689" s="27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78" t="s">
        <v>179</v>
      </c>
      <c r="AU689" s="278" t="s">
        <v>89</v>
      </c>
      <c r="AV689" s="14" t="s">
        <v>89</v>
      </c>
      <c r="AW689" s="14" t="s">
        <v>35</v>
      </c>
      <c r="AX689" s="14" t="s">
        <v>87</v>
      </c>
      <c r="AY689" s="278" t="s">
        <v>121</v>
      </c>
    </row>
    <row r="690" s="2" customFormat="1" ht="21.75" customHeight="1">
      <c r="A690" s="39"/>
      <c r="B690" s="40"/>
      <c r="C690" s="227" t="s">
        <v>691</v>
      </c>
      <c r="D690" s="227" t="s">
        <v>122</v>
      </c>
      <c r="E690" s="228" t="s">
        <v>692</v>
      </c>
      <c r="F690" s="229" t="s">
        <v>693</v>
      </c>
      <c r="G690" s="230" t="s">
        <v>295</v>
      </c>
      <c r="H690" s="231">
        <v>20.954000000000001</v>
      </c>
      <c r="I690" s="232"/>
      <c r="J690" s="233">
        <f>ROUND(I690*H690,2)</f>
        <v>0</v>
      </c>
      <c r="K690" s="229" t="s">
        <v>175</v>
      </c>
      <c r="L690" s="45"/>
      <c r="M690" s="234" t="s">
        <v>1</v>
      </c>
      <c r="N690" s="235" t="s">
        <v>44</v>
      </c>
      <c r="O690" s="92"/>
      <c r="P690" s="236">
        <f>O690*H690</f>
        <v>0</v>
      </c>
      <c r="Q690" s="236">
        <v>2.2563399999999998</v>
      </c>
      <c r="R690" s="236">
        <f>Q690*H690</f>
        <v>47.27934836</v>
      </c>
      <c r="S690" s="236">
        <v>0</v>
      </c>
      <c r="T690" s="237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8" t="s">
        <v>135</v>
      </c>
      <c r="AT690" s="238" t="s">
        <v>122</v>
      </c>
      <c r="AU690" s="238" t="s">
        <v>89</v>
      </c>
      <c r="AY690" s="18" t="s">
        <v>121</v>
      </c>
      <c r="BE690" s="239">
        <f>IF(N690="základní",J690,0)</f>
        <v>0</v>
      </c>
      <c r="BF690" s="239">
        <f>IF(N690="snížená",J690,0)</f>
        <v>0</v>
      </c>
      <c r="BG690" s="239">
        <f>IF(N690="zákl. přenesená",J690,0)</f>
        <v>0</v>
      </c>
      <c r="BH690" s="239">
        <f>IF(N690="sníž. přenesená",J690,0)</f>
        <v>0</v>
      </c>
      <c r="BI690" s="239">
        <f>IF(N690="nulová",J690,0)</f>
        <v>0</v>
      </c>
      <c r="BJ690" s="18" t="s">
        <v>87</v>
      </c>
      <c r="BK690" s="239">
        <f>ROUND(I690*H690,2)</f>
        <v>0</v>
      </c>
      <c r="BL690" s="18" t="s">
        <v>135</v>
      </c>
      <c r="BM690" s="238" t="s">
        <v>694</v>
      </c>
    </row>
    <row r="691" s="2" customFormat="1">
      <c r="A691" s="39"/>
      <c r="B691" s="40"/>
      <c r="C691" s="41"/>
      <c r="D691" s="254" t="s">
        <v>177</v>
      </c>
      <c r="E691" s="41"/>
      <c r="F691" s="255" t="s">
        <v>178</v>
      </c>
      <c r="G691" s="41"/>
      <c r="H691" s="41"/>
      <c r="I691" s="145"/>
      <c r="J691" s="41"/>
      <c r="K691" s="41"/>
      <c r="L691" s="45"/>
      <c r="M691" s="256"/>
      <c r="N691" s="257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177</v>
      </c>
      <c r="AU691" s="18" t="s">
        <v>89</v>
      </c>
    </row>
    <row r="692" s="14" customFormat="1">
      <c r="A692" s="14"/>
      <c r="B692" s="268"/>
      <c r="C692" s="269"/>
      <c r="D692" s="254" t="s">
        <v>179</v>
      </c>
      <c r="E692" s="270" t="s">
        <v>1</v>
      </c>
      <c r="F692" s="271" t="s">
        <v>695</v>
      </c>
      <c r="G692" s="269"/>
      <c r="H692" s="272">
        <v>3.5699999999999998</v>
      </c>
      <c r="I692" s="273"/>
      <c r="J692" s="269"/>
      <c r="K692" s="269"/>
      <c r="L692" s="274"/>
      <c r="M692" s="275"/>
      <c r="N692" s="276"/>
      <c r="O692" s="276"/>
      <c r="P692" s="276"/>
      <c r="Q692" s="276"/>
      <c r="R692" s="276"/>
      <c r="S692" s="276"/>
      <c r="T692" s="277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78" t="s">
        <v>179</v>
      </c>
      <c r="AU692" s="278" t="s">
        <v>89</v>
      </c>
      <c r="AV692" s="14" t="s">
        <v>89</v>
      </c>
      <c r="AW692" s="14" t="s">
        <v>35</v>
      </c>
      <c r="AX692" s="14" t="s">
        <v>79</v>
      </c>
      <c r="AY692" s="278" t="s">
        <v>121</v>
      </c>
    </row>
    <row r="693" s="14" customFormat="1">
      <c r="A693" s="14"/>
      <c r="B693" s="268"/>
      <c r="C693" s="269"/>
      <c r="D693" s="254" t="s">
        <v>179</v>
      </c>
      <c r="E693" s="270" t="s">
        <v>1</v>
      </c>
      <c r="F693" s="271" t="s">
        <v>696</v>
      </c>
      <c r="G693" s="269"/>
      <c r="H693" s="272">
        <v>2.3100000000000001</v>
      </c>
      <c r="I693" s="273"/>
      <c r="J693" s="269"/>
      <c r="K693" s="269"/>
      <c r="L693" s="274"/>
      <c r="M693" s="275"/>
      <c r="N693" s="276"/>
      <c r="O693" s="276"/>
      <c r="P693" s="276"/>
      <c r="Q693" s="276"/>
      <c r="R693" s="276"/>
      <c r="S693" s="276"/>
      <c r="T693" s="277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78" t="s">
        <v>179</v>
      </c>
      <c r="AU693" s="278" t="s">
        <v>89</v>
      </c>
      <c r="AV693" s="14" t="s">
        <v>89</v>
      </c>
      <c r="AW693" s="14" t="s">
        <v>35</v>
      </c>
      <c r="AX693" s="14" t="s">
        <v>79</v>
      </c>
      <c r="AY693" s="278" t="s">
        <v>121</v>
      </c>
    </row>
    <row r="694" s="14" customFormat="1">
      <c r="A694" s="14"/>
      <c r="B694" s="268"/>
      <c r="C694" s="269"/>
      <c r="D694" s="254" t="s">
        <v>179</v>
      </c>
      <c r="E694" s="270" t="s">
        <v>1</v>
      </c>
      <c r="F694" s="271" t="s">
        <v>697</v>
      </c>
      <c r="G694" s="269"/>
      <c r="H694" s="272">
        <v>1.1839999999999999</v>
      </c>
      <c r="I694" s="273"/>
      <c r="J694" s="269"/>
      <c r="K694" s="269"/>
      <c r="L694" s="274"/>
      <c r="M694" s="275"/>
      <c r="N694" s="276"/>
      <c r="O694" s="276"/>
      <c r="P694" s="276"/>
      <c r="Q694" s="276"/>
      <c r="R694" s="276"/>
      <c r="S694" s="276"/>
      <c r="T694" s="277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78" t="s">
        <v>179</v>
      </c>
      <c r="AU694" s="278" t="s">
        <v>89</v>
      </c>
      <c r="AV694" s="14" t="s">
        <v>89</v>
      </c>
      <c r="AW694" s="14" t="s">
        <v>35</v>
      </c>
      <c r="AX694" s="14" t="s">
        <v>79</v>
      </c>
      <c r="AY694" s="278" t="s">
        <v>121</v>
      </c>
    </row>
    <row r="695" s="14" customFormat="1">
      <c r="A695" s="14"/>
      <c r="B695" s="268"/>
      <c r="C695" s="269"/>
      <c r="D695" s="254" t="s">
        <v>179</v>
      </c>
      <c r="E695" s="270" t="s">
        <v>1</v>
      </c>
      <c r="F695" s="271" t="s">
        <v>698</v>
      </c>
      <c r="G695" s="269"/>
      <c r="H695" s="272">
        <v>8.7300000000000004</v>
      </c>
      <c r="I695" s="273"/>
      <c r="J695" s="269"/>
      <c r="K695" s="269"/>
      <c r="L695" s="274"/>
      <c r="M695" s="275"/>
      <c r="N695" s="276"/>
      <c r="O695" s="276"/>
      <c r="P695" s="276"/>
      <c r="Q695" s="276"/>
      <c r="R695" s="276"/>
      <c r="S695" s="276"/>
      <c r="T695" s="27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78" t="s">
        <v>179</v>
      </c>
      <c r="AU695" s="278" t="s">
        <v>89</v>
      </c>
      <c r="AV695" s="14" t="s">
        <v>89</v>
      </c>
      <c r="AW695" s="14" t="s">
        <v>35</v>
      </c>
      <c r="AX695" s="14" t="s">
        <v>79</v>
      </c>
      <c r="AY695" s="278" t="s">
        <v>121</v>
      </c>
    </row>
    <row r="696" s="14" customFormat="1">
      <c r="A696" s="14"/>
      <c r="B696" s="268"/>
      <c r="C696" s="269"/>
      <c r="D696" s="254" t="s">
        <v>179</v>
      </c>
      <c r="E696" s="270" t="s">
        <v>1</v>
      </c>
      <c r="F696" s="271" t="s">
        <v>699</v>
      </c>
      <c r="G696" s="269"/>
      <c r="H696" s="272">
        <v>5.1600000000000001</v>
      </c>
      <c r="I696" s="273"/>
      <c r="J696" s="269"/>
      <c r="K696" s="269"/>
      <c r="L696" s="274"/>
      <c r="M696" s="275"/>
      <c r="N696" s="276"/>
      <c r="O696" s="276"/>
      <c r="P696" s="276"/>
      <c r="Q696" s="276"/>
      <c r="R696" s="276"/>
      <c r="S696" s="276"/>
      <c r="T696" s="277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78" t="s">
        <v>179</v>
      </c>
      <c r="AU696" s="278" t="s">
        <v>89</v>
      </c>
      <c r="AV696" s="14" t="s">
        <v>89</v>
      </c>
      <c r="AW696" s="14" t="s">
        <v>35</v>
      </c>
      <c r="AX696" s="14" t="s">
        <v>79</v>
      </c>
      <c r="AY696" s="278" t="s">
        <v>121</v>
      </c>
    </row>
    <row r="697" s="15" customFormat="1">
      <c r="A697" s="15"/>
      <c r="B697" s="279"/>
      <c r="C697" s="280"/>
      <c r="D697" s="254" t="s">
        <v>179</v>
      </c>
      <c r="E697" s="281" t="s">
        <v>1</v>
      </c>
      <c r="F697" s="282" t="s">
        <v>183</v>
      </c>
      <c r="G697" s="280"/>
      <c r="H697" s="283">
        <v>20.954000000000001</v>
      </c>
      <c r="I697" s="284"/>
      <c r="J697" s="280"/>
      <c r="K697" s="280"/>
      <c r="L697" s="285"/>
      <c r="M697" s="286"/>
      <c r="N697" s="287"/>
      <c r="O697" s="287"/>
      <c r="P697" s="287"/>
      <c r="Q697" s="287"/>
      <c r="R697" s="287"/>
      <c r="S697" s="287"/>
      <c r="T697" s="288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89" t="s">
        <v>179</v>
      </c>
      <c r="AU697" s="289" t="s">
        <v>89</v>
      </c>
      <c r="AV697" s="15" t="s">
        <v>135</v>
      </c>
      <c r="AW697" s="15" t="s">
        <v>35</v>
      </c>
      <c r="AX697" s="15" t="s">
        <v>87</v>
      </c>
      <c r="AY697" s="289" t="s">
        <v>121</v>
      </c>
    </row>
    <row r="698" s="2" customFormat="1" ht="16.5" customHeight="1">
      <c r="A698" s="39"/>
      <c r="B698" s="40"/>
      <c r="C698" s="227" t="s">
        <v>700</v>
      </c>
      <c r="D698" s="227" t="s">
        <v>122</v>
      </c>
      <c r="E698" s="228" t="s">
        <v>701</v>
      </c>
      <c r="F698" s="229" t="s">
        <v>702</v>
      </c>
      <c r="G698" s="230" t="s">
        <v>282</v>
      </c>
      <c r="H698" s="231">
        <v>36</v>
      </c>
      <c r="I698" s="232"/>
      <c r="J698" s="233">
        <f>ROUND(I698*H698,2)</f>
        <v>0</v>
      </c>
      <c r="K698" s="229" t="s">
        <v>175</v>
      </c>
      <c r="L698" s="45"/>
      <c r="M698" s="234" t="s">
        <v>1</v>
      </c>
      <c r="N698" s="235" t="s">
        <v>44</v>
      </c>
      <c r="O698" s="92"/>
      <c r="P698" s="236">
        <f>O698*H698</f>
        <v>0</v>
      </c>
      <c r="Q698" s="236">
        <v>0</v>
      </c>
      <c r="R698" s="236">
        <f>Q698*H698</f>
        <v>0</v>
      </c>
      <c r="S698" s="236">
        <v>0</v>
      </c>
      <c r="T698" s="237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8" t="s">
        <v>135</v>
      </c>
      <c r="AT698" s="238" t="s">
        <v>122</v>
      </c>
      <c r="AU698" s="238" t="s">
        <v>89</v>
      </c>
      <c r="AY698" s="18" t="s">
        <v>121</v>
      </c>
      <c r="BE698" s="239">
        <f>IF(N698="základní",J698,0)</f>
        <v>0</v>
      </c>
      <c r="BF698" s="239">
        <f>IF(N698="snížená",J698,0)</f>
        <v>0</v>
      </c>
      <c r="BG698" s="239">
        <f>IF(N698="zákl. přenesená",J698,0)</f>
        <v>0</v>
      </c>
      <c r="BH698" s="239">
        <f>IF(N698="sníž. přenesená",J698,0)</f>
        <v>0</v>
      </c>
      <c r="BI698" s="239">
        <f>IF(N698="nulová",J698,0)</f>
        <v>0</v>
      </c>
      <c r="BJ698" s="18" t="s">
        <v>87</v>
      </c>
      <c r="BK698" s="239">
        <f>ROUND(I698*H698,2)</f>
        <v>0</v>
      </c>
      <c r="BL698" s="18" t="s">
        <v>135</v>
      </c>
      <c r="BM698" s="238" t="s">
        <v>703</v>
      </c>
    </row>
    <row r="699" s="2" customFormat="1">
      <c r="A699" s="39"/>
      <c r="B699" s="40"/>
      <c r="C699" s="41"/>
      <c r="D699" s="254" t="s">
        <v>177</v>
      </c>
      <c r="E699" s="41"/>
      <c r="F699" s="255" t="s">
        <v>178</v>
      </c>
      <c r="G699" s="41"/>
      <c r="H699" s="41"/>
      <c r="I699" s="145"/>
      <c r="J699" s="41"/>
      <c r="K699" s="41"/>
      <c r="L699" s="45"/>
      <c r="M699" s="256"/>
      <c r="N699" s="257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177</v>
      </c>
      <c r="AU699" s="18" t="s">
        <v>89</v>
      </c>
    </row>
    <row r="700" s="14" customFormat="1">
      <c r="A700" s="14"/>
      <c r="B700" s="268"/>
      <c r="C700" s="269"/>
      <c r="D700" s="254" t="s">
        <v>179</v>
      </c>
      <c r="E700" s="270" t="s">
        <v>1</v>
      </c>
      <c r="F700" s="271" t="s">
        <v>704</v>
      </c>
      <c r="G700" s="269"/>
      <c r="H700" s="272">
        <v>36</v>
      </c>
      <c r="I700" s="273"/>
      <c r="J700" s="269"/>
      <c r="K700" s="269"/>
      <c r="L700" s="274"/>
      <c r="M700" s="275"/>
      <c r="N700" s="276"/>
      <c r="O700" s="276"/>
      <c r="P700" s="276"/>
      <c r="Q700" s="276"/>
      <c r="R700" s="276"/>
      <c r="S700" s="276"/>
      <c r="T700" s="277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78" t="s">
        <v>179</v>
      </c>
      <c r="AU700" s="278" t="s">
        <v>89</v>
      </c>
      <c r="AV700" s="14" t="s">
        <v>89</v>
      </c>
      <c r="AW700" s="14" t="s">
        <v>35</v>
      </c>
      <c r="AX700" s="14" t="s">
        <v>87</v>
      </c>
      <c r="AY700" s="278" t="s">
        <v>121</v>
      </c>
    </row>
    <row r="701" s="2" customFormat="1" ht="21.75" customHeight="1">
      <c r="A701" s="39"/>
      <c r="B701" s="40"/>
      <c r="C701" s="227" t="s">
        <v>705</v>
      </c>
      <c r="D701" s="227" t="s">
        <v>122</v>
      </c>
      <c r="E701" s="228" t="s">
        <v>706</v>
      </c>
      <c r="F701" s="229" t="s">
        <v>707</v>
      </c>
      <c r="G701" s="230" t="s">
        <v>282</v>
      </c>
      <c r="H701" s="231">
        <v>366.35000000000002</v>
      </c>
      <c r="I701" s="232"/>
      <c r="J701" s="233">
        <f>ROUND(I701*H701,2)</f>
        <v>0</v>
      </c>
      <c r="K701" s="229" t="s">
        <v>175</v>
      </c>
      <c r="L701" s="45"/>
      <c r="M701" s="234" t="s">
        <v>1</v>
      </c>
      <c r="N701" s="235" t="s">
        <v>44</v>
      </c>
      <c r="O701" s="92"/>
      <c r="P701" s="236">
        <f>O701*H701</f>
        <v>0</v>
      </c>
      <c r="Q701" s="236">
        <v>0</v>
      </c>
      <c r="R701" s="236">
        <f>Q701*H701</f>
        <v>0</v>
      </c>
      <c r="S701" s="236">
        <v>0</v>
      </c>
      <c r="T701" s="237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8" t="s">
        <v>135</v>
      </c>
      <c r="AT701" s="238" t="s">
        <v>122</v>
      </c>
      <c r="AU701" s="238" t="s">
        <v>89</v>
      </c>
      <c r="AY701" s="18" t="s">
        <v>121</v>
      </c>
      <c r="BE701" s="239">
        <f>IF(N701="základní",J701,0)</f>
        <v>0</v>
      </c>
      <c r="BF701" s="239">
        <f>IF(N701="snížená",J701,0)</f>
        <v>0</v>
      </c>
      <c r="BG701" s="239">
        <f>IF(N701="zákl. přenesená",J701,0)</f>
        <v>0</v>
      </c>
      <c r="BH701" s="239">
        <f>IF(N701="sníž. přenesená",J701,0)</f>
        <v>0</v>
      </c>
      <c r="BI701" s="239">
        <f>IF(N701="nulová",J701,0)</f>
        <v>0</v>
      </c>
      <c r="BJ701" s="18" t="s">
        <v>87</v>
      </c>
      <c r="BK701" s="239">
        <f>ROUND(I701*H701,2)</f>
        <v>0</v>
      </c>
      <c r="BL701" s="18" t="s">
        <v>135</v>
      </c>
      <c r="BM701" s="238" t="s">
        <v>708</v>
      </c>
    </row>
    <row r="702" s="2" customFormat="1">
      <c r="A702" s="39"/>
      <c r="B702" s="40"/>
      <c r="C702" s="41"/>
      <c r="D702" s="254" t="s">
        <v>177</v>
      </c>
      <c r="E702" s="41"/>
      <c r="F702" s="255" t="s">
        <v>178</v>
      </c>
      <c r="G702" s="41"/>
      <c r="H702" s="41"/>
      <c r="I702" s="145"/>
      <c r="J702" s="41"/>
      <c r="K702" s="41"/>
      <c r="L702" s="45"/>
      <c r="M702" s="256"/>
      <c r="N702" s="257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177</v>
      </c>
      <c r="AU702" s="18" t="s">
        <v>89</v>
      </c>
    </row>
    <row r="703" s="13" customFormat="1">
      <c r="A703" s="13"/>
      <c r="B703" s="258"/>
      <c r="C703" s="259"/>
      <c r="D703" s="254" t="s">
        <v>179</v>
      </c>
      <c r="E703" s="260" t="s">
        <v>1</v>
      </c>
      <c r="F703" s="261" t="s">
        <v>285</v>
      </c>
      <c r="G703" s="259"/>
      <c r="H703" s="260" t="s">
        <v>1</v>
      </c>
      <c r="I703" s="262"/>
      <c r="J703" s="259"/>
      <c r="K703" s="259"/>
      <c r="L703" s="263"/>
      <c r="M703" s="264"/>
      <c r="N703" s="265"/>
      <c r="O703" s="265"/>
      <c r="P703" s="265"/>
      <c r="Q703" s="265"/>
      <c r="R703" s="265"/>
      <c r="S703" s="265"/>
      <c r="T703" s="26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67" t="s">
        <v>179</v>
      </c>
      <c r="AU703" s="267" t="s">
        <v>89</v>
      </c>
      <c r="AV703" s="13" t="s">
        <v>87</v>
      </c>
      <c r="AW703" s="13" t="s">
        <v>35</v>
      </c>
      <c r="AX703" s="13" t="s">
        <v>79</v>
      </c>
      <c r="AY703" s="267" t="s">
        <v>121</v>
      </c>
    </row>
    <row r="704" s="14" customFormat="1">
      <c r="A704" s="14"/>
      <c r="B704" s="268"/>
      <c r="C704" s="269"/>
      <c r="D704" s="254" t="s">
        <v>179</v>
      </c>
      <c r="E704" s="270" t="s">
        <v>1</v>
      </c>
      <c r="F704" s="271" t="s">
        <v>286</v>
      </c>
      <c r="G704" s="269"/>
      <c r="H704" s="272">
        <v>300.55000000000001</v>
      </c>
      <c r="I704" s="273"/>
      <c r="J704" s="269"/>
      <c r="K704" s="269"/>
      <c r="L704" s="274"/>
      <c r="M704" s="275"/>
      <c r="N704" s="276"/>
      <c r="O704" s="276"/>
      <c r="P704" s="276"/>
      <c r="Q704" s="276"/>
      <c r="R704" s="276"/>
      <c r="S704" s="276"/>
      <c r="T704" s="27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78" t="s">
        <v>179</v>
      </c>
      <c r="AU704" s="278" t="s">
        <v>89</v>
      </c>
      <c r="AV704" s="14" t="s">
        <v>89</v>
      </c>
      <c r="AW704" s="14" t="s">
        <v>35</v>
      </c>
      <c r="AX704" s="14" t="s">
        <v>79</v>
      </c>
      <c r="AY704" s="278" t="s">
        <v>121</v>
      </c>
    </row>
    <row r="705" s="14" customFormat="1">
      <c r="A705" s="14"/>
      <c r="B705" s="268"/>
      <c r="C705" s="269"/>
      <c r="D705" s="254" t="s">
        <v>179</v>
      </c>
      <c r="E705" s="270" t="s">
        <v>1</v>
      </c>
      <c r="F705" s="271" t="s">
        <v>291</v>
      </c>
      <c r="G705" s="269"/>
      <c r="H705" s="272">
        <v>65.799999999999997</v>
      </c>
      <c r="I705" s="273"/>
      <c r="J705" s="269"/>
      <c r="K705" s="269"/>
      <c r="L705" s="274"/>
      <c r="M705" s="275"/>
      <c r="N705" s="276"/>
      <c r="O705" s="276"/>
      <c r="P705" s="276"/>
      <c r="Q705" s="276"/>
      <c r="R705" s="276"/>
      <c r="S705" s="276"/>
      <c r="T705" s="277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78" t="s">
        <v>179</v>
      </c>
      <c r="AU705" s="278" t="s">
        <v>89</v>
      </c>
      <c r="AV705" s="14" t="s">
        <v>89</v>
      </c>
      <c r="AW705" s="14" t="s">
        <v>35</v>
      </c>
      <c r="AX705" s="14" t="s">
        <v>79</v>
      </c>
      <c r="AY705" s="278" t="s">
        <v>121</v>
      </c>
    </row>
    <row r="706" s="15" customFormat="1">
      <c r="A706" s="15"/>
      <c r="B706" s="279"/>
      <c r="C706" s="280"/>
      <c r="D706" s="254" t="s">
        <v>179</v>
      </c>
      <c r="E706" s="281" t="s">
        <v>1</v>
      </c>
      <c r="F706" s="282" t="s">
        <v>183</v>
      </c>
      <c r="G706" s="280"/>
      <c r="H706" s="283">
        <v>366.35000000000002</v>
      </c>
      <c r="I706" s="284"/>
      <c r="J706" s="280"/>
      <c r="K706" s="280"/>
      <c r="L706" s="285"/>
      <c r="M706" s="286"/>
      <c r="N706" s="287"/>
      <c r="O706" s="287"/>
      <c r="P706" s="287"/>
      <c r="Q706" s="287"/>
      <c r="R706" s="287"/>
      <c r="S706" s="287"/>
      <c r="T706" s="288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89" t="s">
        <v>179</v>
      </c>
      <c r="AU706" s="289" t="s">
        <v>89</v>
      </c>
      <c r="AV706" s="15" t="s">
        <v>135</v>
      </c>
      <c r="AW706" s="15" t="s">
        <v>35</v>
      </c>
      <c r="AX706" s="15" t="s">
        <v>87</v>
      </c>
      <c r="AY706" s="289" t="s">
        <v>121</v>
      </c>
    </row>
    <row r="707" s="2" customFormat="1" ht="21.75" customHeight="1">
      <c r="A707" s="39"/>
      <c r="B707" s="40"/>
      <c r="C707" s="227" t="s">
        <v>709</v>
      </c>
      <c r="D707" s="227" t="s">
        <v>122</v>
      </c>
      <c r="E707" s="228" t="s">
        <v>710</v>
      </c>
      <c r="F707" s="229" t="s">
        <v>711</v>
      </c>
      <c r="G707" s="230" t="s">
        <v>174</v>
      </c>
      <c r="H707" s="231">
        <v>4.4450000000000003</v>
      </c>
      <c r="I707" s="232"/>
      <c r="J707" s="233">
        <f>ROUND(I707*H707,2)</f>
        <v>0</v>
      </c>
      <c r="K707" s="229" t="s">
        <v>175</v>
      </c>
      <c r="L707" s="45"/>
      <c r="M707" s="234" t="s">
        <v>1</v>
      </c>
      <c r="N707" s="235" t="s">
        <v>44</v>
      </c>
      <c r="O707" s="92"/>
      <c r="P707" s="236">
        <f>O707*H707</f>
        <v>0</v>
      </c>
      <c r="Q707" s="236">
        <v>0</v>
      </c>
      <c r="R707" s="236">
        <f>Q707*H707</f>
        <v>0</v>
      </c>
      <c r="S707" s="236">
        <v>0</v>
      </c>
      <c r="T707" s="237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8" t="s">
        <v>135</v>
      </c>
      <c r="AT707" s="238" t="s">
        <v>122</v>
      </c>
      <c r="AU707" s="238" t="s">
        <v>89</v>
      </c>
      <c r="AY707" s="18" t="s">
        <v>121</v>
      </c>
      <c r="BE707" s="239">
        <f>IF(N707="základní",J707,0)</f>
        <v>0</v>
      </c>
      <c r="BF707" s="239">
        <f>IF(N707="snížená",J707,0)</f>
        <v>0</v>
      </c>
      <c r="BG707" s="239">
        <f>IF(N707="zákl. přenesená",J707,0)</f>
        <v>0</v>
      </c>
      <c r="BH707" s="239">
        <f>IF(N707="sníž. přenesená",J707,0)</f>
        <v>0</v>
      </c>
      <c r="BI707" s="239">
        <f>IF(N707="nulová",J707,0)</f>
        <v>0</v>
      </c>
      <c r="BJ707" s="18" t="s">
        <v>87</v>
      </c>
      <c r="BK707" s="239">
        <f>ROUND(I707*H707,2)</f>
        <v>0</v>
      </c>
      <c r="BL707" s="18" t="s">
        <v>135</v>
      </c>
      <c r="BM707" s="238" t="s">
        <v>712</v>
      </c>
    </row>
    <row r="708" s="2" customFormat="1">
      <c r="A708" s="39"/>
      <c r="B708" s="40"/>
      <c r="C708" s="41"/>
      <c r="D708" s="254" t="s">
        <v>177</v>
      </c>
      <c r="E708" s="41"/>
      <c r="F708" s="255" t="s">
        <v>178</v>
      </c>
      <c r="G708" s="41"/>
      <c r="H708" s="41"/>
      <c r="I708" s="145"/>
      <c r="J708" s="41"/>
      <c r="K708" s="41"/>
      <c r="L708" s="45"/>
      <c r="M708" s="256"/>
      <c r="N708" s="257"/>
      <c r="O708" s="92"/>
      <c r="P708" s="92"/>
      <c r="Q708" s="92"/>
      <c r="R708" s="92"/>
      <c r="S708" s="92"/>
      <c r="T708" s="93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177</v>
      </c>
      <c r="AU708" s="18" t="s">
        <v>89</v>
      </c>
    </row>
    <row r="709" s="14" customFormat="1">
      <c r="A709" s="14"/>
      <c r="B709" s="268"/>
      <c r="C709" s="269"/>
      <c r="D709" s="254" t="s">
        <v>179</v>
      </c>
      <c r="E709" s="270" t="s">
        <v>1</v>
      </c>
      <c r="F709" s="271" t="s">
        <v>211</v>
      </c>
      <c r="G709" s="269"/>
      <c r="H709" s="272">
        <v>4.4450000000000003</v>
      </c>
      <c r="I709" s="273"/>
      <c r="J709" s="269"/>
      <c r="K709" s="269"/>
      <c r="L709" s="274"/>
      <c r="M709" s="275"/>
      <c r="N709" s="276"/>
      <c r="O709" s="276"/>
      <c r="P709" s="276"/>
      <c r="Q709" s="276"/>
      <c r="R709" s="276"/>
      <c r="S709" s="276"/>
      <c r="T709" s="277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78" t="s">
        <v>179</v>
      </c>
      <c r="AU709" s="278" t="s">
        <v>89</v>
      </c>
      <c r="AV709" s="14" t="s">
        <v>89</v>
      </c>
      <c r="AW709" s="14" t="s">
        <v>35</v>
      </c>
      <c r="AX709" s="14" t="s">
        <v>87</v>
      </c>
      <c r="AY709" s="278" t="s">
        <v>121</v>
      </c>
    </row>
    <row r="710" s="2" customFormat="1" ht="21.75" customHeight="1">
      <c r="A710" s="39"/>
      <c r="B710" s="40"/>
      <c r="C710" s="227" t="s">
        <v>713</v>
      </c>
      <c r="D710" s="227" t="s">
        <v>122</v>
      </c>
      <c r="E710" s="228" t="s">
        <v>714</v>
      </c>
      <c r="F710" s="229" t="s">
        <v>715</v>
      </c>
      <c r="G710" s="230" t="s">
        <v>174</v>
      </c>
      <c r="H710" s="231">
        <v>6.3239999999999998</v>
      </c>
      <c r="I710" s="232"/>
      <c r="J710" s="233">
        <f>ROUND(I710*H710,2)</f>
        <v>0</v>
      </c>
      <c r="K710" s="229" t="s">
        <v>175</v>
      </c>
      <c r="L710" s="45"/>
      <c r="M710" s="234" t="s">
        <v>1</v>
      </c>
      <c r="N710" s="235" t="s">
        <v>44</v>
      </c>
      <c r="O710" s="92"/>
      <c r="P710" s="236">
        <f>O710*H710</f>
        <v>0</v>
      </c>
      <c r="Q710" s="236">
        <v>0</v>
      </c>
      <c r="R710" s="236">
        <f>Q710*H710</f>
        <v>0</v>
      </c>
      <c r="S710" s="236">
        <v>0</v>
      </c>
      <c r="T710" s="237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8" t="s">
        <v>135</v>
      </c>
      <c r="AT710" s="238" t="s">
        <v>122</v>
      </c>
      <c r="AU710" s="238" t="s">
        <v>89</v>
      </c>
      <c r="AY710" s="18" t="s">
        <v>121</v>
      </c>
      <c r="BE710" s="239">
        <f>IF(N710="základní",J710,0)</f>
        <v>0</v>
      </c>
      <c r="BF710" s="239">
        <f>IF(N710="snížená",J710,0)</f>
        <v>0</v>
      </c>
      <c r="BG710" s="239">
        <f>IF(N710="zákl. přenesená",J710,0)</f>
        <v>0</v>
      </c>
      <c r="BH710" s="239">
        <f>IF(N710="sníž. přenesená",J710,0)</f>
        <v>0</v>
      </c>
      <c r="BI710" s="239">
        <f>IF(N710="nulová",J710,0)</f>
        <v>0</v>
      </c>
      <c r="BJ710" s="18" t="s">
        <v>87</v>
      </c>
      <c r="BK710" s="239">
        <f>ROUND(I710*H710,2)</f>
        <v>0</v>
      </c>
      <c r="BL710" s="18" t="s">
        <v>135</v>
      </c>
      <c r="BM710" s="238" t="s">
        <v>716</v>
      </c>
    </row>
    <row r="711" s="2" customFormat="1">
      <c r="A711" s="39"/>
      <c r="B711" s="40"/>
      <c r="C711" s="41"/>
      <c r="D711" s="254" t="s">
        <v>177</v>
      </c>
      <c r="E711" s="41"/>
      <c r="F711" s="255" t="s">
        <v>178</v>
      </c>
      <c r="G711" s="41"/>
      <c r="H711" s="41"/>
      <c r="I711" s="145"/>
      <c r="J711" s="41"/>
      <c r="K711" s="41"/>
      <c r="L711" s="45"/>
      <c r="M711" s="256"/>
      <c r="N711" s="257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177</v>
      </c>
      <c r="AU711" s="18" t="s">
        <v>89</v>
      </c>
    </row>
    <row r="712" s="14" customFormat="1">
      <c r="A712" s="14"/>
      <c r="B712" s="268"/>
      <c r="C712" s="269"/>
      <c r="D712" s="254" t="s">
        <v>179</v>
      </c>
      <c r="E712" s="270" t="s">
        <v>1</v>
      </c>
      <c r="F712" s="271" t="s">
        <v>216</v>
      </c>
      <c r="G712" s="269"/>
      <c r="H712" s="272">
        <v>6.3239999999999998</v>
      </c>
      <c r="I712" s="273"/>
      <c r="J712" s="269"/>
      <c r="K712" s="269"/>
      <c r="L712" s="274"/>
      <c r="M712" s="275"/>
      <c r="N712" s="276"/>
      <c r="O712" s="276"/>
      <c r="P712" s="276"/>
      <c r="Q712" s="276"/>
      <c r="R712" s="276"/>
      <c r="S712" s="276"/>
      <c r="T712" s="277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78" t="s">
        <v>179</v>
      </c>
      <c r="AU712" s="278" t="s">
        <v>89</v>
      </c>
      <c r="AV712" s="14" t="s">
        <v>89</v>
      </c>
      <c r="AW712" s="14" t="s">
        <v>35</v>
      </c>
      <c r="AX712" s="14" t="s">
        <v>87</v>
      </c>
      <c r="AY712" s="278" t="s">
        <v>121</v>
      </c>
    </row>
    <row r="713" s="2" customFormat="1" ht="21.75" customHeight="1">
      <c r="A713" s="39"/>
      <c r="B713" s="40"/>
      <c r="C713" s="227" t="s">
        <v>717</v>
      </c>
      <c r="D713" s="227" t="s">
        <v>122</v>
      </c>
      <c r="E713" s="228" t="s">
        <v>718</v>
      </c>
      <c r="F713" s="229" t="s">
        <v>719</v>
      </c>
      <c r="G713" s="230" t="s">
        <v>174</v>
      </c>
      <c r="H713" s="231">
        <v>22.268999999999998</v>
      </c>
      <c r="I713" s="232"/>
      <c r="J713" s="233">
        <f>ROUND(I713*H713,2)</f>
        <v>0</v>
      </c>
      <c r="K713" s="229" t="s">
        <v>175</v>
      </c>
      <c r="L713" s="45"/>
      <c r="M713" s="234" t="s">
        <v>1</v>
      </c>
      <c r="N713" s="235" t="s">
        <v>44</v>
      </c>
      <c r="O713" s="92"/>
      <c r="P713" s="236">
        <f>O713*H713</f>
        <v>0</v>
      </c>
      <c r="Q713" s="236">
        <v>0</v>
      </c>
      <c r="R713" s="236">
        <f>Q713*H713</f>
        <v>0</v>
      </c>
      <c r="S713" s="236">
        <v>0</v>
      </c>
      <c r="T713" s="237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8" t="s">
        <v>135</v>
      </c>
      <c r="AT713" s="238" t="s">
        <v>122</v>
      </c>
      <c r="AU713" s="238" t="s">
        <v>89</v>
      </c>
      <c r="AY713" s="18" t="s">
        <v>121</v>
      </c>
      <c r="BE713" s="239">
        <f>IF(N713="základní",J713,0)</f>
        <v>0</v>
      </c>
      <c r="BF713" s="239">
        <f>IF(N713="snížená",J713,0)</f>
        <v>0</v>
      </c>
      <c r="BG713" s="239">
        <f>IF(N713="zákl. přenesená",J713,0)</f>
        <v>0</v>
      </c>
      <c r="BH713" s="239">
        <f>IF(N713="sníž. přenesená",J713,0)</f>
        <v>0</v>
      </c>
      <c r="BI713" s="239">
        <f>IF(N713="nulová",J713,0)</f>
        <v>0</v>
      </c>
      <c r="BJ713" s="18" t="s">
        <v>87</v>
      </c>
      <c r="BK713" s="239">
        <f>ROUND(I713*H713,2)</f>
        <v>0</v>
      </c>
      <c r="BL713" s="18" t="s">
        <v>135</v>
      </c>
      <c r="BM713" s="238" t="s">
        <v>720</v>
      </c>
    </row>
    <row r="714" s="2" customFormat="1">
      <c r="A714" s="39"/>
      <c r="B714" s="40"/>
      <c r="C714" s="41"/>
      <c r="D714" s="254" t="s">
        <v>177</v>
      </c>
      <c r="E714" s="41"/>
      <c r="F714" s="255" t="s">
        <v>178</v>
      </c>
      <c r="G714" s="41"/>
      <c r="H714" s="41"/>
      <c r="I714" s="145"/>
      <c r="J714" s="41"/>
      <c r="K714" s="41"/>
      <c r="L714" s="45"/>
      <c r="M714" s="256"/>
      <c r="N714" s="257"/>
      <c r="O714" s="92"/>
      <c r="P714" s="92"/>
      <c r="Q714" s="92"/>
      <c r="R714" s="92"/>
      <c r="S714" s="92"/>
      <c r="T714" s="93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177</v>
      </c>
      <c r="AU714" s="18" t="s">
        <v>89</v>
      </c>
    </row>
    <row r="715" s="14" customFormat="1">
      <c r="A715" s="14"/>
      <c r="B715" s="268"/>
      <c r="C715" s="269"/>
      <c r="D715" s="254" t="s">
        <v>179</v>
      </c>
      <c r="E715" s="270" t="s">
        <v>1</v>
      </c>
      <c r="F715" s="271" t="s">
        <v>181</v>
      </c>
      <c r="G715" s="269"/>
      <c r="H715" s="272">
        <v>5.2640000000000002</v>
      </c>
      <c r="I715" s="273"/>
      <c r="J715" s="269"/>
      <c r="K715" s="269"/>
      <c r="L715" s="274"/>
      <c r="M715" s="275"/>
      <c r="N715" s="276"/>
      <c r="O715" s="276"/>
      <c r="P715" s="276"/>
      <c r="Q715" s="276"/>
      <c r="R715" s="276"/>
      <c r="S715" s="276"/>
      <c r="T715" s="27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78" t="s">
        <v>179</v>
      </c>
      <c r="AU715" s="278" t="s">
        <v>89</v>
      </c>
      <c r="AV715" s="14" t="s">
        <v>89</v>
      </c>
      <c r="AW715" s="14" t="s">
        <v>35</v>
      </c>
      <c r="AX715" s="14" t="s">
        <v>79</v>
      </c>
      <c r="AY715" s="278" t="s">
        <v>121</v>
      </c>
    </row>
    <row r="716" s="14" customFormat="1">
      <c r="A716" s="14"/>
      <c r="B716" s="268"/>
      <c r="C716" s="269"/>
      <c r="D716" s="254" t="s">
        <v>179</v>
      </c>
      <c r="E716" s="270" t="s">
        <v>1</v>
      </c>
      <c r="F716" s="271" t="s">
        <v>182</v>
      </c>
      <c r="G716" s="269"/>
      <c r="H716" s="272">
        <v>17.004999999999999</v>
      </c>
      <c r="I716" s="273"/>
      <c r="J716" s="269"/>
      <c r="K716" s="269"/>
      <c r="L716" s="274"/>
      <c r="M716" s="275"/>
      <c r="N716" s="276"/>
      <c r="O716" s="276"/>
      <c r="P716" s="276"/>
      <c r="Q716" s="276"/>
      <c r="R716" s="276"/>
      <c r="S716" s="276"/>
      <c r="T716" s="277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78" t="s">
        <v>179</v>
      </c>
      <c r="AU716" s="278" t="s">
        <v>89</v>
      </c>
      <c r="AV716" s="14" t="s">
        <v>89</v>
      </c>
      <c r="AW716" s="14" t="s">
        <v>35</v>
      </c>
      <c r="AX716" s="14" t="s">
        <v>79</v>
      </c>
      <c r="AY716" s="278" t="s">
        <v>121</v>
      </c>
    </row>
    <row r="717" s="15" customFormat="1">
      <c r="A717" s="15"/>
      <c r="B717" s="279"/>
      <c r="C717" s="280"/>
      <c r="D717" s="254" t="s">
        <v>179</v>
      </c>
      <c r="E717" s="281" t="s">
        <v>1</v>
      </c>
      <c r="F717" s="282" t="s">
        <v>183</v>
      </c>
      <c r="G717" s="280"/>
      <c r="H717" s="283">
        <v>22.268999999999998</v>
      </c>
      <c r="I717" s="284"/>
      <c r="J717" s="280"/>
      <c r="K717" s="280"/>
      <c r="L717" s="285"/>
      <c r="M717" s="286"/>
      <c r="N717" s="287"/>
      <c r="O717" s="287"/>
      <c r="P717" s="287"/>
      <c r="Q717" s="287"/>
      <c r="R717" s="287"/>
      <c r="S717" s="287"/>
      <c r="T717" s="288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89" t="s">
        <v>179</v>
      </c>
      <c r="AU717" s="289" t="s">
        <v>89</v>
      </c>
      <c r="AV717" s="15" t="s">
        <v>135</v>
      </c>
      <c r="AW717" s="15" t="s">
        <v>35</v>
      </c>
      <c r="AX717" s="15" t="s">
        <v>87</v>
      </c>
      <c r="AY717" s="289" t="s">
        <v>121</v>
      </c>
    </row>
    <row r="718" s="11" customFormat="1" ht="22.8" customHeight="1">
      <c r="A718" s="11"/>
      <c r="B718" s="213"/>
      <c r="C718" s="214"/>
      <c r="D718" s="215" t="s">
        <v>78</v>
      </c>
      <c r="E718" s="252" t="s">
        <v>721</v>
      </c>
      <c r="F718" s="252" t="s">
        <v>722</v>
      </c>
      <c r="G718" s="214"/>
      <c r="H718" s="214"/>
      <c r="I718" s="217"/>
      <c r="J718" s="253">
        <f>BK718</f>
        <v>0</v>
      </c>
      <c r="K718" s="214"/>
      <c r="L718" s="219"/>
      <c r="M718" s="220"/>
      <c r="N718" s="221"/>
      <c r="O718" s="221"/>
      <c r="P718" s="222">
        <f>SUM(P719:P761)</f>
        <v>0</v>
      </c>
      <c r="Q718" s="221"/>
      <c r="R718" s="222">
        <f>SUM(R719:R761)</f>
        <v>0</v>
      </c>
      <c r="S718" s="221"/>
      <c r="T718" s="223">
        <f>SUM(T719:T761)</f>
        <v>0</v>
      </c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R718" s="224" t="s">
        <v>87</v>
      </c>
      <c r="AT718" s="225" t="s">
        <v>78</v>
      </c>
      <c r="AU718" s="225" t="s">
        <v>87</v>
      </c>
      <c r="AY718" s="224" t="s">
        <v>121</v>
      </c>
      <c r="BK718" s="226">
        <f>SUM(BK719:BK761)</f>
        <v>0</v>
      </c>
    </row>
    <row r="719" s="2" customFormat="1" ht="16.5" customHeight="1">
      <c r="A719" s="39"/>
      <c r="B719" s="40"/>
      <c r="C719" s="227" t="s">
        <v>723</v>
      </c>
      <c r="D719" s="227" t="s">
        <v>122</v>
      </c>
      <c r="E719" s="228" t="s">
        <v>724</v>
      </c>
      <c r="F719" s="229" t="s">
        <v>725</v>
      </c>
      <c r="G719" s="230" t="s">
        <v>350</v>
      </c>
      <c r="H719" s="231">
        <v>628.774</v>
      </c>
      <c r="I719" s="232"/>
      <c r="J719" s="233">
        <f>ROUND(I719*H719,2)</f>
        <v>0</v>
      </c>
      <c r="K719" s="229" t="s">
        <v>175</v>
      </c>
      <c r="L719" s="45"/>
      <c r="M719" s="234" t="s">
        <v>1</v>
      </c>
      <c r="N719" s="235" t="s">
        <v>44</v>
      </c>
      <c r="O719" s="92"/>
      <c r="P719" s="236">
        <f>O719*H719</f>
        <v>0</v>
      </c>
      <c r="Q719" s="236">
        <v>0</v>
      </c>
      <c r="R719" s="236">
        <f>Q719*H719</f>
        <v>0</v>
      </c>
      <c r="S719" s="236">
        <v>0</v>
      </c>
      <c r="T719" s="237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8" t="s">
        <v>135</v>
      </c>
      <c r="AT719" s="238" t="s">
        <v>122</v>
      </c>
      <c r="AU719" s="238" t="s">
        <v>89</v>
      </c>
      <c r="AY719" s="18" t="s">
        <v>121</v>
      </c>
      <c r="BE719" s="239">
        <f>IF(N719="základní",J719,0)</f>
        <v>0</v>
      </c>
      <c r="BF719" s="239">
        <f>IF(N719="snížená",J719,0)</f>
        <v>0</v>
      </c>
      <c r="BG719" s="239">
        <f>IF(N719="zákl. přenesená",J719,0)</f>
        <v>0</v>
      </c>
      <c r="BH719" s="239">
        <f>IF(N719="sníž. přenesená",J719,0)</f>
        <v>0</v>
      </c>
      <c r="BI719" s="239">
        <f>IF(N719="nulová",J719,0)</f>
        <v>0</v>
      </c>
      <c r="BJ719" s="18" t="s">
        <v>87</v>
      </c>
      <c r="BK719" s="239">
        <f>ROUND(I719*H719,2)</f>
        <v>0</v>
      </c>
      <c r="BL719" s="18" t="s">
        <v>135</v>
      </c>
      <c r="BM719" s="238" t="s">
        <v>726</v>
      </c>
    </row>
    <row r="720" s="14" customFormat="1">
      <c r="A720" s="14"/>
      <c r="B720" s="268"/>
      <c r="C720" s="269"/>
      <c r="D720" s="254" t="s">
        <v>179</v>
      </c>
      <c r="E720" s="270" t="s">
        <v>1</v>
      </c>
      <c r="F720" s="271" t="s">
        <v>727</v>
      </c>
      <c r="G720" s="269"/>
      <c r="H720" s="272">
        <v>185.78</v>
      </c>
      <c r="I720" s="273"/>
      <c r="J720" s="269"/>
      <c r="K720" s="269"/>
      <c r="L720" s="274"/>
      <c r="M720" s="275"/>
      <c r="N720" s="276"/>
      <c r="O720" s="276"/>
      <c r="P720" s="276"/>
      <c r="Q720" s="276"/>
      <c r="R720" s="276"/>
      <c r="S720" s="276"/>
      <c r="T720" s="277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78" t="s">
        <v>179</v>
      </c>
      <c r="AU720" s="278" t="s">
        <v>89</v>
      </c>
      <c r="AV720" s="14" t="s">
        <v>89</v>
      </c>
      <c r="AW720" s="14" t="s">
        <v>35</v>
      </c>
      <c r="AX720" s="14" t="s">
        <v>79</v>
      </c>
      <c r="AY720" s="278" t="s">
        <v>121</v>
      </c>
    </row>
    <row r="721" s="14" customFormat="1">
      <c r="A721" s="14"/>
      <c r="B721" s="268"/>
      <c r="C721" s="269"/>
      <c r="D721" s="254" t="s">
        <v>179</v>
      </c>
      <c r="E721" s="270" t="s">
        <v>1</v>
      </c>
      <c r="F721" s="271" t="s">
        <v>728</v>
      </c>
      <c r="G721" s="269"/>
      <c r="H721" s="272">
        <v>2.024</v>
      </c>
      <c r="I721" s="273"/>
      <c r="J721" s="269"/>
      <c r="K721" s="269"/>
      <c r="L721" s="274"/>
      <c r="M721" s="275"/>
      <c r="N721" s="276"/>
      <c r="O721" s="276"/>
      <c r="P721" s="276"/>
      <c r="Q721" s="276"/>
      <c r="R721" s="276"/>
      <c r="S721" s="276"/>
      <c r="T721" s="277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78" t="s">
        <v>179</v>
      </c>
      <c r="AU721" s="278" t="s">
        <v>89</v>
      </c>
      <c r="AV721" s="14" t="s">
        <v>89</v>
      </c>
      <c r="AW721" s="14" t="s">
        <v>35</v>
      </c>
      <c r="AX721" s="14" t="s">
        <v>79</v>
      </c>
      <c r="AY721" s="278" t="s">
        <v>121</v>
      </c>
    </row>
    <row r="722" s="14" customFormat="1">
      <c r="A722" s="14"/>
      <c r="B722" s="268"/>
      <c r="C722" s="269"/>
      <c r="D722" s="254" t="s">
        <v>179</v>
      </c>
      <c r="E722" s="270" t="s">
        <v>1</v>
      </c>
      <c r="F722" s="271" t="s">
        <v>729</v>
      </c>
      <c r="G722" s="269"/>
      <c r="H722" s="272">
        <v>24.937000000000001</v>
      </c>
      <c r="I722" s="273"/>
      <c r="J722" s="269"/>
      <c r="K722" s="269"/>
      <c r="L722" s="274"/>
      <c r="M722" s="275"/>
      <c r="N722" s="276"/>
      <c r="O722" s="276"/>
      <c r="P722" s="276"/>
      <c r="Q722" s="276"/>
      <c r="R722" s="276"/>
      <c r="S722" s="276"/>
      <c r="T722" s="277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78" t="s">
        <v>179</v>
      </c>
      <c r="AU722" s="278" t="s">
        <v>89</v>
      </c>
      <c r="AV722" s="14" t="s">
        <v>89</v>
      </c>
      <c r="AW722" s="14" t="s">
        <v>35</v>
      </c>
      <c r="AX722" s="14" t="s">
        <v>79</v>
      </c>
      <c r="AY722" s="278" t="s">
        <v>121</v>
      </c>
    </row>
    <row r="723" s="14" customFormat="1">
      <c r="A723" s="14"/>
      <c r="B723" s="268"/>
      <c r="C723" s="269"/>
      <c r="D723" s="254" t="s">
        <v>179</v>
      </c>
      <c r="E723" s="270" t="s">
        <v>1</v>
      </c>
      <c r="F723" s="271" t="s">
        <v>730</v>
      </c>
      <c r="G723" s="269"/>
      <c r="H723" s="272">
        <v>403.55599999999998</v>
      </c>
      <c r="I723" s="273"/>
      <c r="J723" s="269"/>
      <c r="K723" s="269"/>
      <c r="L723" s="274"/>
      <c r="M723" s="275"/>
      <c r="N723" s="276"/>
      <c r="O723" s="276"/>
      <c r="P723" s="276"/>
      <c r="Q723" s="276"/>
      <c r="R723" s="276"/>
      <c r="S723" s="276"/>
      <c r="T723" s="27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78" t="s">
        <v>179</v>
      </c>
      <c r="AU723" s="278" t="s">
        <v>89</v>
      </c>
      <c r="AV723" s="14" t="s">
        <v>89</v>
      </c>
      <c r="AW723" s="14" t="s">
        <v>35</v>
      </c>
      <c r="AX723" s="14" t="s">
        <v>79</v>
      </c>
      <c r="AY723" s="278" t="s">
        <v>121</v>
      </c>
    </row>
    <row r="724" s="14" customFormat="1">
      <c r="A724" s="14"/>
      <c r="B724" s="268"/>
      <c r="C724" s="269"/>
      <c r="D724" s="254" t="s">
        <v>179</v>
      </c>
      <c r="E724" s="270" t="s">
        <v>1</v>
      </c>
      <c r="F724" s="271" t="s">
        <v>731</v>
      </c>
      <c r="G724" s="269"/>
      <c r="H724" s="272">
        <v>11.182</v>
      </c>
      <c r="I724" s="273"/>
      <c r="J724" s="269"/>
      <c r="K724" s="269"/>
      <c r="L724" s="274"/>
      <c r="M724" s="275"/>
      <c r="N724" s="276"/>
      <c r="O724" s="276"/>
      <c r="P724" s="276"/>
      <c r="Q724" s="276"/>
      <c r="R724" s="276"/>
      <c r="S724" s="276"/>
      <c r="T724" s="277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78" t="s">
        <v>179</v>
      </c>
      <c r="AU724" s="278" t="s">
        <v>89</v>
      </c>
      <c r="AV724" s="14" t="s">
        <v>89</v>
      </c>
      <c r="AW724" s="14" t="s">
        <v>35</v>
      </c>
      <c r="AX724" s="14" t="s">
        <v>79</v>
      </c>
      <c r="AY724" s="278" t="s">
        <v>121</v>
      </c>
    </row>
    <row r="725" s="14" customFormat="1">
      <c r="A725" s="14"/>
      <c r="B725" s="268"/>
      <c r="C725" s="269"/>
      <c r="D725" s="254" t="s">
        <v>179</v>
      </c>
      <c r="E725" s="270" t="s">
        <v>1</v>
      </c>
      <c r="F725" s="271" t="s">
        <v>732</v>
      </c>
      <c r="G725" s="269"/>
      <c r="H725" s="272">
        <v>1.2949999999999999</v>
      </c>
      <c r="I725" s="273"/>
      <c r="J725" s="269"/>
      <c r="K725" s="269"/>
      <c r="L725" s="274"/>
      <c r="M725" s="275"/>
      <c r="N725" s="276"/>
      <c r="O725" s="276"/>
      <c r="P725" s="276"/>
      <c r="Q725" s="276"/>
      <c r="R725" s="276"/>
      <c r="S725" s="276"/>
      <c r="T725" s="277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78" t="s">
        <v>179</v>
      </c>
      <c r="AU725" s="278" t="s">
        <v>89</v>
      </c>
      <c r="AV725" s="14" t="s">
        <v>89</v>
      </c>
      <c r="AW725" s="14" t="s">
        <v>35</v>
      </c>
      <c r="AX725" s="14" t="s">
        <v>79</v>
      </c>
      <c r="AY725" s="278" t="s">
        <v>121</v>
      </c>
    </row>
    <row r="726" s="15" customFormat="1">
      <c r="A726" s="15"/>
      <c r="B726" s="279"/>
      <c r="C726" s="280"/>
      <c r="D726" s="254" t="s">
        <v>179</v>
      </c>
      <c r="E726" s="281" t="s">
        <v>1</v>
      </c>
      <c r="F726" s="282" t="s">
        <v>183</v>
      </c>
      <c r="G726" s="280"/>
      <c r="H726" s="283">
        <v>628.774</v>
      </c>
      <c r="I726" s="284"/>
      <c r="J726" s="280"/>
      <c r="K726" s="280"/>
      <c r="L726" s="285"/>
      <c r="M726" s="286"/>
      <c r="N726" s="287"/>
      <c r="O726" s="287"/>
      <c r="P726" s="287"/>
      <c r="Q726" s="287"/>
      <c r="R726" s="287"/>
      <c r="S726" s="287"/>
      <c r="T726" s="288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89" t="s">
        <v>179</v>
      </c>
      <c r="AU726" s="289" t="s">
        <v>89</v>
      </c>
      <c r="AV726" s="15" t="s">
        <v>135</v>
      </c>
      <c r="AW726" s="15" t="s">
        <v>35</v>
      </c>
      <c r="AX726" s="15" t="s">
        <v>87</v>
      </c>
      <c r="AY726" s="289" t="s">
        <v>121</v>
      </c>
    </row>
    <row r="727" s="2" customFormat="1" ht="21.75" customHeight="1">
      <c r="A727" s="39"/>
      <c r="B727" s="40"/>
      <c r="C727" s="227" t="s">
        <v>733</v>
      </c>
      <c r="D727" s="227" t="s">
        <v>122</v>
      </c>
      <c r="E727" s="228" t="s">
        <v>734</v>
      </c>
      <c r="F727" s="229" t="s">
        <v>735</v>
      </c>
      <c r="G727" s="230" t="s">
        <v>350</v>
      </c>
      <c r="H727" s="231">
        <v>15050.096</v>
      </c>
      <c r="I727" s="232"/>
      <c r="J727" s="233">
        <f>ROUND(I727*H727,2)</f>
        <v>0</v>
      </c>
      <c r="K727" s="229" t="s">
        <v>175</v>
      </c>
      <c r="L727" s="45"/>
      <c r="M727" s="234" t="s">
        <v>1</v>
      </c>
      <c r="N727" s="235" t="s">
        <v>44</v>
      </c>
      <c r="O727" s="92"/>
      <c r="P727" s="236">
        <f>O727*H727</f>
        <v>0</v>
      </c>
      <c r="Q727" s="236">
        <v>0</v>
      </c>
      <c r="R727" s="236">
        <f>Q727*H727</f>
        <v>0</v>
      </c>
      <c r="S727" s="236">
        <v>0</v>
      </c>
      <c r="T727" s="237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38" t="s">
        <v>135</v>
      </c>
      <c r="AT727" s="238" t="s">
        <v>122</v>
      </c>
      <c r="AU727" s="238" t="s">
        <v>89</v>
      </c>
      <c r="AY727" s="18" t="s">
        <v>121</v>
      </c>
      <c r="BE727" s="239">
        <f>IF(N727="základní",J727,0)</f>
        <v>0</v>
      </c>
      <c r="BF727" s="239">
        <f>IF(N727="snížená",J727,0)</f>
        <v>0</v>
      </c>
      <c r="BG727" s="239">
        <f>IF(N727="zákl. přenesená",J727,0)</f>
        <v>0</v>
      </c>
      <c r="BH727" s="239">
        <f>IF(N727="sníž. přenesená",J727,0)</f>
        <v>0</v>
      </c>
      <c r="BI727" s="239">
        <f>IF(N727="nulová",J727,0)</f>
        <v>0</v>
      </c>
      <c r="BJ727" s="18" t="s">
        <v>87</v>
      </c>
      <c r="BK727" s="239">
        <f>ROUND(I727*H727,2)</f>
        <v>0</v>
      </c>
      <c r="BL727" s="18" t="s">
        <v>135</v>
      </c>
      <c r="BM727" s="238" t="s">
        <v>736</v>
      </c>
    </row>
    <row r="728" s="14" customFormat="1">
      <c r="A728" s="14"/>
      <c r="B728" s="268"/>
      <c r="C728" s="269"/>
      <c r="D728" s="254" t="s">
        <v>179</v>
      </c>
      <c r="E728" s="270" t="s">
        <v>1</v>
      </c>
      <c r="F728" s="271" t="s">
        <v>737</v>
      </c>
      <c r="G728" s="269"/>
      <c r="H728" s="272">
        <v>4458.7200000000003</v>
      </c>
      <c r="I728" s="273"/>
      <c r="J728" s="269"/>
      <c r="K728" s="269"/>
      <c r="L728" s="274"/>
      <c r="M728" s="275"/>
      <c r="N728" s="276"/>
      <c r="O728" s="276"/>
      <c r="P728" s="276"/>
      <c r="Q728" s="276"/>
      <c r="R728" s="276"/>
      <c r="S728" s="276"/>
      <c r="T728" s="277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78" t="s">
        <v>179</v>
      </c>
      <c r="AU728" s="278" t="s">
        <v>89</v>
      </c>
      <c r="AV728" s="14" t="s">
        <v>89</v>
      </c>
      <c r="AW728" s="14" t="s">
        <v>35</v>
      </c>
      <c r="AX728" s="14" t="s">
        <v>79</v>
      </c>
      <c r="AY728" s="278" t="s">
        <v>121</v>
      </c>
    </row>
    <row r="729" s="14" customFormat="1">
      <c r="A729" s="14"/>
      <c r="B729" s="268"/>
      <c r="C729" s="269"/>
      <c r="D729" s="254" t="s">
        <v>179</v>
      </c>
      <c r="E729" s="270" t="s">
        <v>1</v>
      </c>
      <c r="F729" s="271" t="s">
        <v>738</v>
      </c>
      <c r="G729" s="269"/>
      <c r="H729" s="272">
        <v>8.0960000000000001</v>
      </c>
      <c r="I729" s="273"/>
      <c r="J729" s="269"/>
      <c r="K729" s="269"/>
      <c r="L729" s="274"/>
      <c r="M729" s="275"/>
      <c r="N729" s="276"/>
      <c r="O729" s="276"/>
      <c r="P729" s="276"/>
      <c r="Q729" s="276"/>
      <c r="R729" s="276"/>
      <c r="S729" s="276"/>
      <c r="T729" s="277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78" t="s">
        <v>179</v>
      </c>
      <c r="AU729" s="278" t="s">
        <v>89</v>
      </c>
      <c r="AV729" s="14" t="s">
        <v>89</v>
      </c>
      <c r="AW729" s="14" t="s">
        <v>35</v>
      </c>
      <c r="AX729" s="14" t="s">
        <v>79</v>
      </c>
      <c r="AY729" s="278" t="s">
        <v>121</v>
      </c>
    </row>
    <row r="730" s="14" customFormat="1">
      <c r="A730" s="14"/>
      <c r="B730" s="268"/>
      <c r="C730" s="269"/>
      <c r="D730" s="254" t="s">
        <v>179</v>
      </c>
      <c r="E730" s="270" t="s">
        <v>1</v>
      </c>
      <c r="F730" s="271" t="s">
        <v>739</v>
      </c>
      <c r="G730" s="269"/>
      <c r="H730" s="272">
        <v>598.48800000000006</v>
      </c>
      <c r="I730" s="273"/>
      <c r="J730" s="269"/>
      <c r="K730" s="269"/>
      <c r="L730" s="274"/>
      <c r="M730" s="275"/>
      <c r="N730" s="276"/>
      <c r="O730" s="276"/>
      <c r="P730" s="276"/>
      <c r="Q730" s="276"/>
      <c r="R730" s="276"/>
      <c r="S730" s="276"/>
      <c r="T730" s="277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78" t="s">
        <v>179</v>
      </c>
      <c r="AU730" s="278" t="s">
        <v>89</v>
      </c>
      <c r="AV730" s="14" t="s">
        <v>89</v>
      </c>
      <c r="AW730" s="14" t="s">
        <v>35</v>
      </c>
      <c r="AX730" s="14" t="s">
        <v>79</v>
      </c>
      <c r="AY730" s="278" t="s">
        <v>121</v>
      </c>
    </row>
    <row r="731" s="14" customFormat="1">
      <c r="A731" s="14"/>
      <c r="B731" s="268"/>
      <c r="C731" s="269"/>
      <c r="D731" s="254" t="s">
        <v>179</v>
      </c>
      <c r="E731" s="270" t="s">
        <v>1</v>
      </c>
      <c r="F731" s="271" t="s">
        <v>740</v>
      </c>
      <c r="G731" s="269"/>
      <c r="H731" s="272">
        <v>9685.3439999999991</v>
      </c>
      <c r="I731" s="273"/>
      <c r="J731" s="269"/>
      <c r="K731" s="269"/>
      <c r="L731" s="274"/>
      <c r="M731" s="275"/>
      <c r="N731" s="276"/>
      <c r="O731" s="276"/>
      <c r="P731" s="276"/>
      <c r="Q731" s="276"/>
      <c r="R731" s="276"/>
      <c r="S731" s="276"/>
      <c r="T731" s="277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78" t="s">
        <v>179</v>
      </c>
      <c r="AU731" s="278" t="s">
        <v>89</v>
      </c>
      <c r="AV731" s="14" t="s">
        <v>89</v>
      </c>
      <c r="AW731" s="14" t="s">
        <v>35</v>
      </c>
      <c r="AX731" s="14" t="s">
        <v>79</v>
      </c>
      <c r="AY731" s="278" t="s">
        <v>121</v>
      </c>
    </row>
    <row r="732" s="14" customFormat="1">
      <c r="A732" s="14"/>
      <c r="B732" s="268"/>
      <c r="C732" s="269"/>
      <c r="D732" s="254" t="s">
        <v>179</v>
      </c>
      <c r="E732" s="270" t="s">
        <v>1</v>
      </c>
      <c r="F732" s="271" t="s">
        <v>741</v>
      </c>
      <c r="G732" s="269"/>
      <c r="H732" s="272">
        <v>268.368</v>
      </c>
      <c r="I732" s="273"/>
      <c r="J732" s="269"/>
      <c r="K732" s="269"/>
      <c r="L732" s="274"/>
      <c r="M732" s="275"/>
      <c r="N732" s="276"/>
      <c r="O732" s="276"/>
      <c r="P732" s="276"/>
      <c r="Q732" s="276"/>
      <c r="R732" s="276"/>
      <c r="S732" s="276"/>
      <c r="T732" s="27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78" t="s">
        <v>179</v>
      </c>
      <c r="AU732" s="278" t="s">
        <v>89</v>
      </c>
      <c r="AV732" s="14" t="s">
        <v>89</v>
      </c>
      <c r="AW732" s="14" t="s">
        <v>35</v>
      </c>
      <c r="AX732" s="14" t="s">
        <v>79</v>
      </c>
      <c r="AY732" s="278" t="s">
        <v>121</v>
      </c>
    </row>
    <row r="733" s="14" customFormat="1">
      <c r="A733" s="14"/>
      <c r="B733" s="268"/>
      <c r="C733" s="269"/>
      <c r="D733" s="254" t="s">
        <v>179</v>
      </c>
      <c r="E733" s="270" t="s">
        <v>1</v>
      </c>
      <c r="F733" s="271" t="s">
        <v>742</v>
      </c>
      <c r="G733" s="269"/>
      <c r="H733" s="272">
        <v>31.079999999999998</v>
      </c>
      <c r="I733" s="273"/>
      <c r="J733" s="269"/>
      <c r="K733" s="269"/>
      <c r="L733" s="274"/>
      <c r="M733" s="275"/>
      <c r="N733" s="276"/>
      <c r="O733" s="276"/>
      <c r="P733" s="276"/>
      <c r="Q733" s="276"/>
      <c r="R733" s="276"/>
      <c r="S733" s="276"/>
      <c r="T733" s="277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78" t="s">
        <v>179</v>
      </c>
      <c r="AU733" s="278" t="s">
        <v>89</v>
      </c>
      <c r="AV733" s="14" t="s">
        <v>89</v>
      </c>
      <c r="AW733" s="14" t="s">
        <v>35</v>
      </c>
      <c r="AX733" s="14" t="s">
        <v>79</v>
      </c>
      <c r="AY733" s="278" t="s">
        <v>121</v>
      </c>
    </row>
    <row r="734" s="15" customFormat="1">
      <c r="A734" s="15"/>
      <c r="B734" s="279"/>
      <c r="C734" s="280"/>
      <c r="D734" s="254" t="s">
        <v>179</v>
      </c>
      <c r="E734" s="281" t="s">
        <v>1</v>
      </c>
      <c r="F734" s="282" t="s">
        <v>183</v>
      </c>
      <c r="G734" s="280"/>
      <c r="H734" s="283">
        <v>15050.096</v>
      </c>
      <c r="I734" s="284"/>
      <c r="J734" s="280"/>
      <c r="K734" s="280"/>
      <c r="L734" s="285"/>
      <c r="M734" s="286"/>
      <c r="N734" s="287"/>
      <c r="O734" s="287"/>
      <c r="P734" s="287"/>
      <c r="Q734" s="287"/>
      <c r="R734" s="287"/>
      <c r="S734" s="287"/>
      <c r="T734" s="288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89" t="s">
        <v>179</v>
      </c>
      <c r="AU734" s="289" t="s">
        <v>89</v>
      </c>
      <c r="AV734" s="15" t="s">
        <v>135</v>
      </c>
      <c r="AW734" s="15" t="s">
        <v>35</v>
      </c>
      <c r="AX734" s="15" t="s">
        <v>87</v>
      </c>
      <c r="AY734" s="289" t="s">
        <v>121</v>
      </c>
    </row>
    <row r="735" s="2" customFormat="1" ht="16.5" customHeight="1">
      <c r="A735" s="39"/>
      <c r="B735" s="40"/>
      <c r="C735" s="227" t="s">
        <v>743</v>
      </c>
      <c r="D735" s="227" t="s">
        <v>122</v>
      </c>
      <c r="E735" s="228" t="s">
        <v>744</v>
      </c>
      <c r="F735" s="229" t="s">
        <v>745</v>
      </c>
      <c r="G735" s="230" t="s">
        <v>350</v>
      </c>
      <c r="H735" s="231">
        <v>100.05</v>
      </c>
      <c r="I735" s="232"/>
      <c r="J735" s="233">
        <f>ROUND(I735*H735,2)</f>
        <v>0</v>
      </c>
      <c r="K735" s="229" t="s">
        <v>175</v>
      </c>
      <c r="L735" s="45"/>
      <c r="M735" s="234" t="s">
        <v>1</v>
      </c>
      <c r="N735" s="235" t="s">
        <v>44</v>
      </c>
      <c r="O735" s="92"/>
      <c r="P735" s="236">
        <f>O735*H735</f>
        <v>0</v>
      </c>
      <c r="Q735" s="236">
        <v>0</v>
      </c>
      <c r="R735" s="236">
        <f>Q735*H735</f>
        <v>0</v>
      </c>
      <c r="S735" s="236">
        <v>0</v>
      </c>
      <c r="T735" s="237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8" t="s">
        <v>135</v>
      </c>
      <c r="AT735" s="238" t="s">
        <v>122</v>
      </c>
      <c r="AU735" s="238" t="s">
        <v>89</v>
      </c>
      <c r="AY735" s="18" t="s">
        <v>121</v>
      </c>
      <c r="BE735" s="239">
        <f>IF(N735="základní",J735,0)</f>
        <v>0</v>
      </c>
      <c r="BF735" s="239">
        <f>IF(N735="snížená",J735,0)</f>
        <v>0</v>
      </c>
      <c r="BG735" s="239">
        <f>IF(N735="zákl. přenesená",J735,0)</f>
        <v>0</v>
      </c>
      <c r="BH735" s="239">
        <f>IF(N735="sníž. přenesená",J735,0)</f>
        <v>0</v>
      </c>
      <c r="BI735" s="239">
        <f>IF(N735="nulová",J735,0)</f>
        <v>0</v>
      </c>
      <c r="BJ735" s="18" t="s">
        <v>87</v>
      </c>
      <c r="BK735" s="239">
        <f>ROUND(I735*H735,2)</f>
        <v>0</v>
      </c>
      <c r="BL735" s="18" t="s">
        <v>135</v>
      </c>
      <c r="BM735" s="238" t="s">
        <v>746</v>
      </c>
    </row>
    <row r="736" s="14" customFormat="1">
      <c r="A736" s="14"/>
      <c r="B736" s="268"/>
      <c r="C736" s="269"/>
      <c r="D736" s="254" t="s">
        <v>179</v>
      </c>
      <c r="E736" s="270" t="s">
        <v>1</v>
      </c>
      <c r="F736" s="271" t="s">
        <v>747</v>
      </c>
      <c r="G736" s="269"/>
      <c r="H736" s="272">
        <v>100.05</v>
      </c>
      <c r="I736" s="273"/>
      <c r="J736" s="269"/>
      <c r="K736" s="269"/>
      <c r="L736" s="274"/>
      <c r="M736" s="275"/>
      <c r="N736" s="276"/>
      <c r="O736" s="276"/>
      <c r="P736" s="276"/>
      <c r="Q736" s="276"/>
      <c r="R736" s="276"/>
      <c r="S736" s="276"/>
      <c r="T736" s="27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78" t="s">
        <v>179</v>
      </c>
      <c r="AU736" s="278" t="s">
        <v>89</v>
      </c>
      <c r="AV736" s="14" t="s">
        <v>89</v>
      </c>
      <c r="AW736" s="14" t="s">
        <v>35</v>
      </c>
      <c r="AX736" s="14" t="s">
        <v>87</v>
      </c>
      <c r="AY736" s="278" t="s">
        <v>121</v>
      </c>
    </row>
    <row r="737" s="2" customFormat="1" ht="21.75" customHeight="1">
      <c r="A737" s="39"/>
      <c r="B737" s="40"/>
      <c r="C737" s="227" t="s">
        <v>748</v>
      </c>
      <c r="D737" s="227" t="s">
        <v>122</v>
      </c>
      <c r="E737" s="228" t="s">
        <v>749</v>
      </c>
      <c r="F737" s="229" t="s">
        <v>750</v>
      </c>
      <c r="G737" s="230" t="s">
        <v>350</v>
      </c>
      <c r="H737" s="231">
        <v>2034.8</v>
      </c>
      <c r="I737" s="232"/>
      <c r="J737" s="233">
        <f>ROUND(I737*H737,2)</f>
        <v>0</v>
      </c>
      <c r="K737" s="229" t="s">
        <v>175</v>
      </c>
      <c r="L737" s="45"/>
      <c r="M737" s="234" t="s">
        <v>1</v>
      </c>
      <c r="N737" s="235" t="s">
        <v>44</v>
      </c>
      <c r="O737" s="92"/>
      <c r="P737" s="236">
        <f>O737*H737</f>
        <v>0</v>
      </c>
      <c r="Q737" s="236">
        <v>0</v>
      </c>
      <c r="R737" s="236">
        <f>Q737*H737</f>
        <v>0</v>
      </c>
      <c r="S737" s="236">
        <v>0</v>
      </c>
      <c r="T737" s="237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8" t="s">
        <v>135</v>
      </c>
      <c r="AT737" s="238" t="s">
        <v>122</v>
      </c>
      <c r="AU737" s="238" t="s">
        <v>89</v>
      </c>
      <c r="AY737" s="18" t="s">
        <v>121</v>
      </c>
      <c r="BE737" s="239">
        <f>IF(N737="základní",J737,0)</f>
        <v>0</v>
      </c>
      <c r="BF737" s="239">
        <f>IF(N737="snížená",J737,0)</f>
        <v>0</v>
      </c>
      <c r="BG737" s="239">
        <f>IF(N737="zákl. přenesená",J737,0)</f>
        <v>0</v>
      </c>
      <c r="BH737" s="239">
        <f>IF(N737="sníž. přenesená",J737,0)</f>
        <v>0</v>
      </c>
      <c r="BI737" s="239">
        <f>IF(N737="nulová",J737,0)</f>
        <v>0</v>
      </c>
      <c r="BJ737" s="18" t="s">
        <v>87</v>
      </c>
      <c r="BK737" s="239">
        <f>ROUND(I737*H737,2)</f>
        <v>0</v>
      </c>
      <c r="BL737" s="18" t="s">
        <v>135</v>
      </c>
      <c r="BM737" s="238" t="s">
        <v>751</v>
      </c>
    </row>
    <row r="738" s="14" customFormat="1">
      <c r="A738" s="14"/>
      <c r="B738" s="268"/>
      <c r="C738" s="269"/>
      <c r="D738" s="254" t="s">
        <v>179</v>
      </c>
      <c r="E738" s="270" t="s">
        <v>1</v>
      </c>
      <c r="F738" s="271" t="s">
        <v>752</v>
      </c>
      <c r="G738" s="269"/>
      <c r="H738" s="272">
        <v>1961.52</v>
      </c>
      <c r="I738" s="273"/>
      <c r="J738" s="269"/>
      <c r="K738" s="269"/>
      <c r="L738" s="274"/>
      <c r="M738" s="275"/>
      <c r="N738" s="276"/>
      <c r="O738" s="276"/>
      <c r="P738" s="276"/>
      <c r="Q738" s="276"/>
      <c r="R738" s="276"/>
      <c r="S738" s="276"/>
      <c r="T738" s="27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78" t="s">
        <v>179</v>
      </c>
      <c r="AU738" s="278" t="s">
        <v>89</v>
      </c>
      <c r="AV738" s="14" t="s">
        <v>89</v>
      </c>
      <c r="AW738" s="14" t="s">
        <v>35</v>
      </c>
      <c r="AX738" s="14" t="s">
        <v>79</v>
      </c>
      <c r="AY738" s="278" t="s">
        <v>121</v>
      </c>
    </row>
    <row r="739" s="14" customFormat="1">
      <c r="A739" s="14"/>
      <c r="B739" s="268"/>
      <c r="C739" s="269"/>
      <c r="D739" s="254" t="s">
        <v>179</v>
      </c>
      <c r="E739" s="270" t="s">
        <v>1</v>
      </c>
      <c r="F739" s="271" t="s">
        <v>753</v>
      </c>
      <c r="G739" s="269"/>
      <c r="H739" s="272">
        <v>73.280000000000001</v>
      </c>
      <c r="I739" s="273"/>
      <c r="J739" s="269"/>
      <c r="K739" s="269"/>
      <c r="L739" s="274"/>
      <c r="M739" s="275"/>
      <c r="N739" s="276"/>
      <c r="O739" s="276"/>
      <c r="P739" s="276"/>
      <c r="Q739" s="276"/>
      <c r="R739" s="276"/>
      <c r="S739" s="276"/>
      <c r="T739" s="277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78" t="s">
        <v>179</v>
      </c>
      <c r="AU739" s="278" t="s">
        <v>89</v>
      </c>
      <c r="AV739" s="14" t="s">
        <v>89</v>
      </c>
      <c r="AW739" s="14" t="s">
        <v>35</v>
      </c>
      <c r="AX739" s="14" t="s">
        <v>79</v>
      </c>
      <c r="AY739" s="278" t="s">
        <v>121</v>
      </c>
    </row>
    <row r="740" s="15" customFormat="1">
      <c r="A740" s="15"/>
      <c r="B740" s="279"/>
      <c r="C740" s="280"/>
      <c r="D740" s="254" t="s">
        <v>179</v>
      </c>
      <c r="E740" s="281" t="s">
        <v>1</v>
      </c>
      <c r="F740" s="282" t="s">
        <v>183</v>
      </c>
      <c r="G740" s="280"/>
      <c r="H740" s="283">
        <v>2034.8</v>
      </c>
      <c r="I740" s="284"/>
      <c r="J740" s="280"/>
      <c r="K740" s="280"/>
      <c r="L740" s="285"/>
      <c r="M740" s="286"/>
      <c r="N740" s="287"/>
      <c r="O740" s="287"/>
      <c r="P740" s="287"/>
      <c r="Q740" s="287"/>
      <c r="R740" s="287"/>
      <c r="S740" s="287"/>
      <c r="T740" s="288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89" t="s">
        <v>179</v>
      </c>
      <c r="AU740" s="289" t="s">
        <v>89</v>
      </c>
      <c r="AV740" s="15" t="s">
        <v>135</v>
      </c>
      <c r="AW740" s="15" t="s">
        <v>35</v>
      </c>
      <c r="AX740" s="15" t="s">
        <v>87</v>
      </c>
      <c r="AY740" s="289" t="s">
        <v>121</v>
      </c>
    </row>
    <row r="741" s="2" customFormat="1" ht="21.75" customHeight="1">
      <c r="A741" s="39"/>
      <c r="B741" s="40"/>
      <c r="C741" s="227" t="s">
        <v>754</v>
      </c>
      <c r="D741" s="227" t="s">
        <v>122</v>
      </c>
      <c r="E741" s="228" t="s">
        <v>755</v>
      </c>
      <c r="F741" s="229" t="s">
        <v>756</v>
      </c>
      <c r="G741" s="230" t="s">
        <v>350</v>
      </c>
      <c r="H741" s="231">
        <v>628.774</v>
      </c>
      <c r="I741" s="232"/>
      <c r="J741" s="233">
        <f>ROUND(I741*H741,2)</f>
        <v>0</v>
      </c>
      <c r="K741" s="229" t="s">
        <v>175</v>
      </c>
      <c r="L741" s="45"/>
      <c r="M741" s="234" t="s">
        <v>1</v>
      </c>
      <c r="N741" s="235" t="s">
        <v>44</v>
      </c>
      <c r="O741" s="92"/>
      <c r="P741" s="236">
        <f>O741*H741</f>
        <v>0</v>
      </c>
      <c r="Q741" s="236">
        <v>0</v>
      </c>
      <c r="R741" s="236">
        <f>Q741*H741</f>
        <v>0</v>
      </c>
      <c r="S741" s="236">
        <v>0</v>
      </c>
      <c r="T741" s="237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38" t="s">
        <v>135</v>
      </c>
      <c r="AT741" s="238" t="s">
        <v>122</v>
      </c>
      <c r="AU741" s="238" t="s">
        <v>89</v>
      </c>
      <c r="AY741" s="18" t="s">
        <v>121</v>
      </c>
      <c r="BE741" s="239">
        <f>IF(N741="základní",J741,0)</f>
        <v>0</v>
      </c>
      <c r="BF741" s="239">
        <f>IF(N741="snížená",J741,0)</f>
        <v>0</v>
      </c>
      <c r="BG741" s="239">
        <f>IF(N741="zákl. přenesená",J741,0)</f>
        <v>0</v>
      </c>
      <c r="BH741" s="239">
        <f>IF(N741="sníž. přenesená",J741,0)</f>
        <v>0</v>
      </c>
      <c r="BI741" s="239">
        <f>IF(N741="nulová",J741,0)</f>
        <v>0</v>
      </c>
      <c r="BJ741" s="18" t="s">
        <v>87</v>
      </c>
      <c r="BK741" s="239">
        <f>ROUND(I741*H741,2)</f>
        <v>0</v>
      </c>
      <c r="BL741" s="18" t="s">
        <v>135</v>
      </c>
      <c r="BM741" s="238" t="s">
        <v>757</v>
      </c>
    </row>
    <row r="742" s="14" customFormat="1">
      <c r="A742" s="14"/>
      <c r="B742" s="268"/>
      <c r="C742" s="269"/>
      <c r="D742" s="254" t="s">
        <v>179</v>
      </c>
      <c r="E742" s="270" t="s">
        <v>1</v>
      </c>
      <c r="F742" s="271" t="s">
        <v>727</v>
      </c>
      <c r="G742" s="269"/>
      <c r="H742" s="272">
        <v>185.78</v>
      </c>
      <c r="I742" s="273"/>
      <c r="J742" s="269"/>
      <c r="K742" s="269"/>
      <c r="L742" s="274"/>
      <c r="M742" s="275"/>
      <c r="N742" s="276"/>
      <c r="O742" s="276"/>
      <c r="P742" s="276"/>
      <c r="Q742" s="276"/>
      <c r="R742" s="276"/>
      <c r="S742" s="276"/>
      <c r="T742" s="27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78" t="s">
        <v>179</v>
      </c>
      <c r="AU742" s="278" t="s">
        <v>89</v>
      </c>
      <c r="AV742" s="14" t="s">
        <v>89</v>
      </c>
      <c r="AW742" s="14" t="s">
        <v>35</v>
      </c>
      <c r="AX742" s="14" t="s">
        <v>79</v>
      </c>
      <c r="AY742" s="278" t="s">
        <v>121</v>
      </c>
    </row>
    <row r="743" s="14" customFormat="1">
      <c r="A743" s="14"/>
      <c r="B743" s="268"/>
      <c r="C743" s="269"/>
      <c r="D743" s="254" t="s">
        <v>179</v>
      </c>
      <c r="E743" s="270" t="s">
        <v>1</v>
      </c>
      <c r="F743" s="271" t="s">
        <v>728</v>
      </c>
      <c r="G743" s="269"/>
      <c r="H743" s="272">
        <v>2.024</v>
      </c>
      <c r="I743" s="273"/>
      <c r="J743" s="269"/>
      <c r="K743" s="269"/>
      <c r="L743" s="274"/>
      <c r="M743" s="275"/>
      <c r="N743" s="276"/>
      <c r="O743" s="276"/>
      <c r="P743" s="276"/>
      <c r="Q743" s="276"/>
      <c r="R743" s="276"/>
      <c r="S743" s="276"/>
      <c r="T743" s="27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78" t="s">
        <v>179</v>
      </c>
      <c r="AU743" s="278" t="s">
        <v>89</v>
      </c>
      <c r="AV743" s="14" t="s">
        <v>89</v>
      </c>
      <c r="AW743" s="14" t="s">
        <v>35</v>
      </c>
      <c r="AX743" s="14" t="s">
        <v>79</v>
      </c>
      <c r="AY743" s="278" t="s">
        <v>121</v>
      </c>
    </row>
    <row r="744" s="14" customFormat="1">
      <c r="A744" s="14"/>
      <c r="B744" s="268"/>
      <c r="C744" s="269"/>
      <c r="D744" s="254" t="s">
        <v>179</v>
      </c>
      <c r="E744" s="270" t="s">
        <v>1</v>
      </c>
      <c r="F744" s="271" t="s">
        <v>729</v>
      </c>
      <c r="G744" s="269"/>
      <c r="H744" s="272">
        <v>24.937000000000001</v>
      </c>
      <c r="I744" s="273"/>
      <c r="J744" s="269"/>
      <c r="K744" s="269"/>
      <c r="L744" s="274"/>
      <c r="M744" s="275"/>
      <c r="N744" s="276"/>
      <c r="O744" s="276"/>
      <c r="P744" s="276"/>
      <c r="Q744" s="276"/>
      <c r="R744" s="276"/>
      <c r="S744" s="276"/>
      <c r="T744" s="277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78" t="s">
        <v>179</v>
      </c>
      <c r="AU744" s="278" t="s">
        <v>89</v>
      </c>
      <c r="AV744" s="14" t="s">
        <v>89</v>
      </c>
      <c r="AW744" s="14" t="s">
        <v>35</v>
      </c>
      <c r="AX744" s="14" t="s">
        <v>79</v>
      </c>
      <c r="AY744" s="278" t="s">
        <v>121</v>
      </c>
    </row>
    <row r="745" s="14" customFormat="1">
      <c r="A745" s="14"/>
      <c r="B745" s="268"/>
      <c r="C745" s="269"/>
      <c r="D745" s="254" t="s">
        <v>179</v>
      </c>
      <c r="E745" s="270" t="s">
        <v>1</v>
      </c>
      <c r="F745" s="271" t="s">
        <v>730</v>
      </c>
      <c r="G745" s="269"/>
      <c r="H745" s="272">
        <v>403.55599999999998</v>
      </c>
      <c r="I745" s="273"/>
      <c r="J745" s="269"/>
      <c r="K745" s="269"/>
      <c r="L745" s="274"/>
      <c r="M745" s="275"/>
      <c r="N745" s="276"/>
      <c r="O745" s="276"/>
      <c r="P745" s="276"/>
      <c r="Q745" s="276"/>
      <c r="R745" s="276"/>
      <c r="S745" s="276"/>
      <c r="T745" s="277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78" t="s">
        <v>179</v>
      </c>
      <c r="AU745" s="278" t="s">
        <v>89</v>
      </c>
      <c r="AV745" s="14" t="s">
        <v>89</v>
      </c>
      <c r="AW745" s="14" t="s">
        <v>35</v>
      </c>
      <c r="AX745" s="14" t="s">
        <v>79</v>
      </c>
      <c r="AY745" s="278" t="s">
        <v>121</v>
      </c>
    </row>
    <row r="746" s="14" customFormat="1">
      <c r="A746" s="14"/>
      <c r="B746" s="268"/>
      <c r="C746" s="269"/>
      <c r="D746" s="254" t="s">
        <v>179</v>
      </c>
      <c r="E746" s="270" t="s">
        <v>1</v>
      </c>
      <c r="F746" s="271" t="s">
        <v>731</v>
      </c>
      <c r="G746" s="269"/>
      <c r="H746" s="272">
        <v>11.182</v>
      </c>
      <c r="I746" s="273"/>
      <c r="J746" s="269"/>
      <c r="K746" s="269"/>
      <c r="L746" s="274"/>
      <c r="M746" s="275"/>
      <c r="N746" s="276"/>
      <c r="O746" s="276"/>
      <c r="P746" s="276"/>
      <c r="Q746" s="276"/>
      <c r="R746" s="276"/>
      <c r="S746" s="276"/>
      <c r="T746" s="277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78" t="s">
        <v>179</v>
      </c>
      <c r="AU746" s="278" t="s">
        <v>89</v>
      </c>
      <c r="AV746" s="14" t="s">
        <v>89</v>
      </c>
      <c r="AW746" s="14" t="s">
        <v>35</v>
      </c>
      <c r="AX746" s="14" t="s">
        <v>79</v>
      </c>
      <c r="AY746" s="278" t="s">
        <v>121</v>
      </c>
    </row>
    <row r="747" s="14" customFormat="1">
      <c r="A747" s="14"/>
      <c r="B747" s="268"/>
      <c r="C747" s="269"/>
      <c r="D747" s="254" t="s">
        <v>179</v>
      </c>
      <c r="E747" s="270" t="s">
        <v>1</v>
      </c>
      <c r="F747" s="271" t="s">
        <v>732</v>
      </c>
      <c r="G747" s="269"/>
      <c r="H747" s="272">
        <v>1.2949999999999999</v>
      </c>
      <c r="I747" s="273"/>
      <c r="J747" s="269"/>
      <c r="K747" s="269"/>
      <c r="L747" s="274"/>
      <c r="M747" s="275"/>
      <c r="N747" s="276"/>
      <c r="O747" s="276"/>
      <c r="P747" s="276"/>
      <c r="Q747" s="276"/>
      <c r="R747" s="276"/>
      <c r="S747" s="276"/>
      <c r="T747" s="27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78" t="s">
        <v>179</v>
      </c>
      <c r="AU747" s="278" t="s">
        <v>89</v>
      </c>
      <c r="AV747" s="14" t="s">
        <v>89</v>
      </c>
      <c r="AW747" s="14" t="s">
        <v>35</v>
      </c>
      <c r="AX747" s="14" t="s">
        <v>79</v>
      </c>
      <c r="AY747" s="278" t="s">
        <v>121</v>
      </c>
    </row>
    <row r="748" s="15" customFormat="1">
      <c r="A748" s="15"/>
      <c r="B748" s="279"/>
      <c r="C748" s="280"/>
      <c r="D748" s="254" t="s">
        <v>179</v>
      </c>
      <c r="E748" s="281" t="s">
        <v>1</v>
      </c>
      <c r="F748" s="282" t="s">
        <v>183</v>
      </c>
      <c r="G748" s="280"/>
      <c r="H748" s="283">
        <v>628.774</v>
      </c>
      <c r="I748" s="284"/>
      <c r="J748" s="280"/>
      <c r="K748" s="280"/>
      <c r="L748" s="285"/>
      <c r="M748" s="286"/>
      <c r="N748" s="287"/>
      <c r="O748" s="287"/>
      <c r="P748" s="287"/>
      <c r="Q748" s="287"/>
      <c r="R748" s="287"/>
      <c r="S748" s="287"/>
      <c r="T748" s="288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89" t="s">
        <v>179</v>
      </c>
      <c r="AU748" s="289" t="s">
        <v>89</v>
      </c>
      <c r="AV748" s="15" t="s">
        <v>135</v>
      </c>
      <c r="AW748" s="15" t="s">
        <v>35</v>
      </c>
      <c r="AX748" s="15" t="s">
        <v>87</v>
      </c>
      <c r="AY748" s="289" t="s">
        <v>121</v>
      </c>
    </row>
    <row r="749" s="2" customFormat="1" ht="21.75" customHeight="1">
      <c r="A749" s="39"/>
      <c r="B749" s="40"/>
      <c r="C749" s="227" t="s">
        <v>758</v>
      </c>
      <c r="D749" s="227" t="s">
        <v>122</v>
      </c>
      <c r="E749" s="228" t="s">
        <v>759</v>
      </c>
      <c r="F749" s="229" t="s">
        <v>760</v>
      </c>
      <c r="G749" s="230" t="s">
        <v>350</v>
      </c>
      <c r="H749" s="231">
        <v>100.05</v>
      </c>
      <c r="I749" s="232"/>
      <c r="J749" s="233">
        <f>ROUND(I749*H749,2)</f>
        <v>0</v>
      </c>
      <c r="K749" s="229" t="s">
        <v>175</v>
      </c>
      <c r="L749" s="45"/>
      <c r="M749" s="234" t="s">
        <v>1</v>
      </c>
      <c r="N749" s="235" t="s">
        <v>44</v>
      </c>
      <c r="O749" s="92"/>
      <c r="P749" s="236">
        <f>O749*H749</f>
        <v>0</v>
      </c>
      <c r="Q749" s="236">
        <v>0</v>
      </c>
      <c r="R749" s="236">
        <f>Q749*H749</f>
        <v>0</v>
      </c>
      <c r="S749" s="236">
        <v>0</v>
      </c>
      <c r="T749" s="237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8" t="s">
        <v>135</v>
      </c>
      <c r="AT749" s="238" t="s">
        <v>122</v>
      </c>
      <c r="AU749" s="238" t="s">
        <v>89</v>
      </c>
      <c r="AY749" s="18" t="s">
        <v>121</v>
      </c>
      <c r="BE749" s="239">
        <f>IF(N749="základní",J749,0)</f>
        <v>0</v>
      </c>
      <c r="BF749" s="239">
        <f>IF(N749="snížená",J749,0)</f>
        <v>0</v>
      </c>
      <c r="BG749" s="239">
        <f>IF(N749="zákl. přenesená",J749,0)</f>
        <v>0</v>
      </c>
      <c r="BH749" s="239">
        <f>IF(N749="sníž. přenesená",J749,0)</f>
        <v>0</v>
      </c>
      <c r="BI749" s="239">
        <f>IF(N749="nulová",J749,0)</f>
        <v>0</v>
      </c>
      <c r="BJ749" s="18" t="s">
        <v>87</v>
      </c>
      <c r="BK749" s="239">
        <f>ROUND(I749*H749,2)</f>
        <v>0</v>
      </c>
      <c r="BL749" s="18" t="s">
        <v>135</v>
      </c>
      <c r="BM749" s="238" t="s">
        <v>761</v>
      </c>
    </row>
    <row r="750" s="14" customFormat="1">
      <c r="A750" s="14"/>
      <c r="B750" s="268"/>
      <c r="C750" s="269"/>
      <c r="D750" s="254" t="s">
        <v>179</v>
      </c>
      <c r="E750" s="270" t="s">
        <v>1</v>
      </c>
      <c r="F750" s="271" t="s">
        <v>747</v>
      </c>
      <c r="G750" s="269"/>
      <c r="H750" s="272">
        <v>100.05</v>
      </c>
      <c r="I750" s="273"/>
      <c r="J750" s="269"/>
      <c r="K750" s="269"/>
      <c r="L750" s="274"/>
      <c r="M750" s="275"/>
      <c r="N750" s="276"/>
      <c r="O750" s="276"/>
      <c r="P750" s="276"/>
      <c r="Q750" s="276"/>
      <c r="R750" s="276"/>
      <c r="S750" s="276"/>
      <c r="T750" s="277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78" t="s">
        <v>179</v>
      </c>
      <c r="AU750" s="278" t="s">
        <v>89</v>
      </c>
      <c r="AV750" s="14" t="s">
        <v>89</v>
      </c>
      <c r="AW750" s="14" t="s">
        <v>35</v>
      </c>
      <c r="AX750" s="14" t="s">
        <v>87</v>
      </c>
      <c r="AY750" s="278" t="s">
        <v>121</v>
      </c>
    </row>
    <row r="751" s="2" customFormat="1" ht="21.75" customHeight="1">
      <c r="A751" s="39"/>
      <c r="B751" s="40"/>
      <c r="C751" s="227" t="s">
        <v>762</v>
      </c>
      <c r="D751" s="227" t="s">
        <v>122</v>
      </c>
      <c r="E751" s="228" t="s">
        <v>763</v>
      </c>
      <c r="F751" s="229" t="s">
        <v>764</v>
      </c>
      <c r="G751" s="230" t="s">
        <v>350</v>
      </c>
      <c r="H751" s="231">
        <v>278.69200000000001</v>
      </c>
      <c r="I751" s="232"/>
      <c r="J751" s="233">
        <f>ROUND(I751*H751,2)</f>
        <v>0</v>
      </c>
      <c r="K751" s="229" t="s">
        <v>175</v>
      </c>
      <c r="L751" s="45"/>
      <c r="M751" s="234" t="s">
        <v>1</v>
      </c>
      <c r="N751" s="235" t="s">
        <v>44</v>
      </c>
      <c r="O751" s="92"/>
      <c r="P751" s="236">
        <f>O751*H751</f>
        <v>0</v>
      </c>
      <c r="Q751" s="236">
        <v>0</v>
      </c>
      <c r="R751" s="236">
        <f>Q751*H751</f>
        <v>0</v>
      </c>
      <c r="S751" s="236">
        <v>0</v>
      </c>
      <c r="T751" s="237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38" t="s">
        <v>135</v>
      </c>
      <c r="AT751" s="238" t="s">
        <v>122</v>
      </c>
      <c r="AU751" s="238" t="s">
        <v>89</v>
      </c>
      <c r="AY751" s="18" t="s">
        <v>121</v>
      </c>
      <c r="BE751" s="239">
        <f>IF(N751="základní",J751,0)</f>
        <v>0</v>
      </c>
      <c r="BF751" s="239">
        <f>IF(N751="snížená",J751,0)</f>
        <v>0</v>
      </c>
      <c r="BG751" s="239">
        <f>IF(N751="zákl. přenesená",J751,0)</f>
        <v>0</v>
      </c>
      <c r="BH751" s="239">
        <f>IF(N751="sníž. přenesená",J751,0)</f>
        <v>0</v>
      </c>
      <c r="BI751" s="239">
        <f>IF(N751="nulová",J751,0)</f>
        <v>0</v>
      </c>
      <c r="BJ751" s="18" t="s">
        <v>87</v>
      </c>
      <c r="BK751" s="239">
        <f>ROUND(I751*H751,2)</f>
        <v>0</v>
      </c>
      <c r="BL751" s="18" t="s">
        <v>135</v>
      </c>
      <c r="BM751" s="238" t="s">
        <v>765</v>
      </c>
    </row>
    <row r="752" s="14" customFormat="1">
      <c r="A752" s="14"/>
      <c r="B752" s="268"/>
      <c r="C752" s="269"/>
      <c r="D752" s="254" t="s">
        <v>179</v>
      </c>
      <c r="E752" s="270" t="s">
        <v>1</v>
      </c>
      <c r="F752" s="271" t="s">
        <v>727</v>
      </c>
      <c r="G752" s="269"/>
      <c r="H752" s="272">
        <v>185.78</v>
      </c>
      <c r="I752" s="273"/>
      <c r="J752" s="269"/>
      <c r="K752" s="269"/>
      <c r="L752" s="274"/>
      <c r="M752" s="275"/>
      <c r="N752" s="276"/>
      <c r="O752" s="276"/>
      <c r="P752" s="276"/>
      <c r="Q752" s="276"/>
      <c r="R752" s="276"/>
      <c r="S752" s="276"/>
      <c r="T752" s="277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78" t="s">
        <v>179</v>
      </c>
      <c r="AU752" s="278" t="s">
        <v>89</v>
      </c>
      <c r="AV752" s="14" t="s">
        <v>89</v>
      </c>
      <c r="AW752" s="14" t="s">
        <v>35</v>
      </c>
      <c r="AX752" s="14" t="s">
        <v>79</v>
      </c>
      <c r="AY752" s="278" t="s">
        <v>121</v>
      </c>
    </row>
    <row r="753" s="14" customFormat="1">
      <c r="A753" s="14"/>
      <c r="B753" s="268"/>
      <c r="C753" s="269"/>
      <c r="D753" s="254" t="s">
        <v>179</v>
      </c>
      <c r="E753" s="270" t="s">
        <v>1</v>
      </c>
      <c r="F753" s="271" t="s">
        <v>731</v>
      </c>
      <c r="G753" s="269"/>
      <c r="H753" s="272">
        <v>11.182</v>
      </c>
      <c r="I753" s="273"/>
      <c r="J753" s="269"/>
      <c r="K753" s="269"/>
      <c r="L753" s="274"/>
      <c r="M753" s="275"/>
      <c r="N753" s="276"/>
      <c r="O753" s="276"/>
      <c r="P753" s="276"/>
      <c r="Q753" s="276"/>
      <c r="R753" s="276"/>
      <c r="S753" s="276"/>
      <c r="T753" s="277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78" t="s">
        <v>179</v>
      </c>
      <c r="AU753" s="278" t="s">
        <v>89</v>
      </c>
      <c r="AV753" s="14" t="s">
        <v>89</v>
      </c>
      <c r="AW753" s="14" t="s">
        <v>35</v>
      </c>
      <c r="AX753" s="14" t="s">
        <v>79</v>
      </c>
      <c r="AY753" s="278" t="s">
        <v>121</v>
      </c>
    </row>
    <row r="754" s="14" customFormat="1">
      <c r="A754" s="14"/>
      <c r="B754" s="268"/>
      <c r="C754" s="269"/>
      <c r="D754" s="254" t="s">
        <v>179</v>
      </c>
      <c r="E754" s="270" t="s">
        <v>1</v>
      </c>
      <c r="F754" s="271" t="s">
        <v>766</v>
      </c>
      <c r="G754" s="269"/>
      <c r="H754" s="272">
        <v>81.730000000000004</v>
      </c>
      <c r="I754" s="273"/>
      <c r="J754" s="269"/>
      <c r="K754" s="269"/>
      <c r="L754" s="274"/>
      <c r="M754" s="275"/>
      <c r="N754" s="276"/>
      <c r="O754" s="276"/>
      <c r="P754" s="276"/>
      <c r="Q754" s="276"/>
      <c r="R754" s="276"/>
      <c r="S754" s="276"/>
      <c r="T754" s="27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78" t="s">
        <v>179</v>
      </c>
      <c r="AU754" s="278" t="s">
        <v>89</v>
      </c>
      <c r="AV754" s="14" t="s">
        <v>89</v>
      </c>
      <c r="AW754" s="14" t="s">
        <v>35</v>
      </c>
      <c r="AX754" s="14" t="s">
        <v>79</v>
      </c>
      <c r="AY754" s="278" t="s">
        <v>121</v>
      </c>
    </row>
    <row r="755" s="15" customFormat="1">
      <c r="A755" s="15"/>
      <c r="B755" s="279"/>
      <c r="C755" s="280"/>
      <c r="D755" s="254" t="s">
        <v>179</v>
      </c>
      <c r="E755" s="281" t="s">
        <v>1</v>
      </c>
      <c r="F755" s="282" t="s">
        <v>183</v>
      </c>
      <c r="G755" s="280"/>
      <c r="H755" s="283">
        <v>278.69200000000001</v>
      </c>
      <c r="I755" s="284"/>
      <c r="J755" s="280"/>
      <c r="K755" s="280"/>
      <c r="L755" s="285"/>
      <c r="M755" s="286"/>
      <c r="N755" s="287"/>
      <c r="O755" s="287"/>
      <c r="P755" s="287"/>
      <c r="Q755" s="287"/>
      <c r="R755" s="287"/>
      <c r="S755" s="287"/>
      <c r="T755" s="288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89" t="s">
        <v>179</v>
      </c>
      <c r="AU755" s="289" t="s">
        <v>89</v>
      </c>
      <c r="AV755" s="15" t="s">
        <v>135</v>
      </c>
      <c r="AW755" s="15" t="s">
        <v>35</v>
      </c>
      <c r="AX755" s="15" t="s">
        <v>87</v>
      </c>
      <c r="AY755" s="289" t="s">
        <v>121</v>
      </c>
    </row>
    <row r="756" s="2" customFormat="1" ht="21.75" customHeight="1">
      <c r="A756" s="39"/>
      <c r="B756" s="40"/>
      <c r="C756" s="227" t="s">
        <v>767</v>
      </c>
      <c r="D756" s="227" t="s">
        <v>122</v>
      </c>
      <c r="E756" s="228" t="s">
        <v>768</v>
      </c>
      <c r="F756" s="229" t="s">
        <v>769</v>
      </c>
      <c r="G756" s="230" t="s">
        <v>350</v>
      </c>
      <c r="H756" s="231">
        <v>26.231999999999999</v>
      </c>
      <c r="I756" s="232"/>
      <c r="J756" s="233">
        <f>ROUND(I756*H756,2)</f>
        <v>0</v>
      </c>
      <c r="K756" s="229" t="s">
        <v>175</v>
      </c>
      <c r="L756" s="45"/>
      <c r="M756" s="234" t="s">
        <v>1</v>
      </c>
      <c r="N756" s="235" t="s">
        <v>44</v>
      </c>
      <c r="O756" s="92"/>
      <c r="P756" s="236">
        <f>O756*H756</f>
        <v>0</v>
      </c>
      <c r="Q756" s="236">
        <v>0</v>
      </c>
      <c r="R756" s="236">
        <f>Q756*H756</f>
        <v>0</v>
      </c>
      <c r="S756" s="236">
        <v>0</v>
      </c>
      <c r="T756" s="237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8" t="s">
        <v>135</v>
      </c>
      <c r="AT756" s="238" t="s">
        <v>122</v>
      </c>
      <c r="AU756" s="238" t="s">
        <v>89</v>
      </c>
      <c r="AY756" s="18" t="s">
        <v>121</v>
      </c>
      <c r="BE756" s="239">
        <f>IF(N756="základní",J756,0)</f>
        <v>0</v>
      </c>
      <c r="BF756" s="239">
        <f>IF(N756="snížená",J756,0)</f>
        <v>0</v>
      </c>
      <c r="BG756" s="239">
        <f>IF(N756="zákl. přenesená",J756,0)</f>
        <v>0</v>
      </c>
      <c r="BH756" s="239">
        <f>IF(N756="sníž. přenesená",J756,0)</f>
        <v>0</v>
      </c>
      <c r="BI756" s="239">
        <f>IF(N756="nulová",J756,0)</f>
        <v>0</v>
      </c>
      <c r="BJ756" s="18" t="s">
        <v>87</v>
      </c>
      <c r="BK756" s="239">
        <f>ROUND(I756*H756,2)</f>
        <v>0</v>
      </c>
      <c r="BL756" s="18" t="s">
        <v>135</v>
      </c>
      <c r="BM756" s="238" t="s">
        <v>770</v>
      </c>
    </row>
    <row r="757" s="14" customFormat="1">
      <c r="A757" s="14"/>
      <c r="B757" s="268"/>
      <c r="C757" s="269"/>
      <c r="D757" s="254" t="s">
        <v>179</v>
      </c>
      <c r="E757" s="270" t="s">
        <v>1</v>
      </c>
      <c r="F757" s="271" t="s">
        <v>729</v>
      </c>
      <c r="G757" s="269"/>
      <c r="H757" s="272">
        <v>24.937000000000001</v>
      </c>
      <c r="I757" s="273"/>
      <c r="J757" s="269"/>
      <c r="K757" s="269"/>
      <c r="L757" s="274"/>
      <c r="M757" s="275"/>
      <c r="N757" s="276"/>
      <c r="O757" s="276"/>
      <c r="P757" s="276"/>
      <c r="Q757" s="276"/>
      <c r="R757" s="276"/>
      <c r="S757" s="276"/>
      <c r="T757" s="277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78" t="s">
        <v>179</v>
      </c>
      <c r="AU757" s="278" t="s">
        <v>89</v>
      </c>
      <c r="AV757" s="14" t="s">
        <v>89</v>
      </c>
      <c r="AW757" s="14" t="s">
        <v>35</v>
      </c>
      <c r="AX757" s="14" t="s">
        <v>79</v>
      </c>
      <c r="AY757" s="278" t="s">
        <v>121</v>
      </c>
    </row>
    <row r="758" s="14" customFormat="1">
      <c r="A758" s="14"/>
      <c r="B758" s="268"/>
      <c r="C758" s="269"/>
      <c r="D758" s="254" t="s">
        <v>179</v>
      </c>
      <c r="E758" s="270" t="s">
        <v>1</v>
      </c>
      <c r="F758" s="271" t="s">
        <v>732</v>
      </c>
      <c r="G758" s="269"/>
      <c r="H758" s="272">
        <v>1.2949999999999999</v>
      </c>
      <c r="I758" s="273"/>
      <c r="J758" s="269"/>
      <c r="K758" s="269"/>
      <c r="L758" s="274"/>
      <c r="M758" s="275"/>
      <c r="N758" s="276"/>
      <c r="O758" s="276"/>
      <c r="P758" s="276"/>
      <c r="Q758" s="276"/>
      <c r="R758" s="276"/>
      <c r="S758" s="276"/>
      <c r="T758" s="277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78" t="s">
        <v>179</v>
      </c>
      <c r="AU758" s="278" t="s">
        <v>89</v>
      </c>
      <c r="AV758" s="14" t="s">
        <v>89</v>
      </c>
      <c r="AW758" s="14" t="s">
        <v>35</v>
      </c>
      <c r="AX758" s="14" t="s">
        <v>79</v>
      </c>
      <c r="AY758" s="278" t="s">
        <v>121</v>
      </c>
    </row>
    <row r="759" s="15" customFormat="1">
      <c r="A759" s="15"/>
      <c r="B759" s="279"/>
      <c r="C759" s="280"/>
      <c r="D759" s="254" t="s">
        <v>179</v>
      </c>
      <c r="E759" s="281" t="s">
        <v>1</v>
      </c>
      <c r="F759" s="282" t="s">
        <v>183</v>
      </c>
      <c r="G759" s="280"/>
      <c r="H759" s="283">
        <v>26.231999999999999</v>
      </c>
      <c r="I759" s="284"/>
      <c r="J759" s="280"/>
      <c r="K759" s="280"/>
      <c r="L759" s="285"/>
      <c r="M759" s="286"/>
      <c r="N759" s="287"/>
      <c r="O759" s="287"/>
      <c r="P759" s="287"/>
      <c r="Q759" s="287"/>
      <c r="R759" s="287"/>
      <c r="S759" s="287"/>
      <c r="T759" s="288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89" t="s">
        <v>179</v>
      </c>
      <c r="AU759" s="289" t="s">
        <v>89</v>
      </c>
      <c r="AV759" s="15" t="s">
        <v>135</v>
      </c>
      <c r="AW759" s="15" t="s">
        <v>35</v>
      </c>
      <c r="AX759" s="15" t="s">
        <v>87</v>
      </c>
      <c r="AY759" s="289" t="s">
        <v>121</v>
      </c>
    </row>
    <row r="760" s="2" customFormat="1" ht="21.75" customHeight="1">
      <c r="A760" s="39"/>
      <c r="B760" s="40"/>
      <c r="C760" s="227" t="s">
        <v>771</v>
      </c>
      <c r="D760" s="227" t="s">
        <v>122</v>
      </c>
      <c r="E760" s="228" t="s">
        <v>772</v>
      </c>
      <c r="F760" s="229" t="s">
        <v>349</v>
      </c>
      <c r="G760" s="230" t="s">
        <v>350</v>
      </c>
      <c r="H760" s="231">
        <v>403.55599999999998</v>
      </c>
      <c r="I760" s="232"/>
      <c r="J760" s="233">
        <f>ROUND(I760*H760,2)</f>
        <v>0</v>
      </c>
      <c r="K760" s="229" t="s">
        <v>175</v>
      </c>
      <c r="L760" s="45"/>
      <c r="M760" s="234" t="s">
        <v>1</v>
      </c>
      <c r="N760" s="235" t="s">
        <v>44</v>
      </c>
      <c r="O760" s="92"/>
      <c r="P760" s="236">
        <f>O760*H760</f>
        <v>0</v>
      </c>
      <c r="Q760" s="236">
        <v>0</v>
      </c>
      <c r="R760" s="236">
        <f>Q760*H760</f>
        <v>0</v>
      </c>
      <c r="S760" s="236">
        <v>0</v>
      </c>
      <c r="T760" s="237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38" t="s">
        <v>135</v>
      </c>
      <c r="AT760" s="238" t="s">
        <v>122</v>
      </c>
      <c r="AU760" s="238" t="s">
        <v>89</v>
      </c>
      <c r="AY760" s="18" t="s">
        <v>121</v>
      </c>
      <c r="BE760" s="239">
        <f>IF(N760="základní",J760,0)</f>
        <v>0</v>
      </c>
      <c r="BF760" s="239">
        <f>IF(N760="snížená",J760,0)</f>
        <v>0</v>
      </c>
      <c r="BG760" s="239">
        <f>IF(N760="zákl. přenesená",J760,0)</f>
        <v>0</v>
      </c>
      <c r="BH760" s="239">
        <f>IF(N760="sníž. přenesená",J760,0)</f>
        <v>0</v>
      </c>
      <c r="BI760" s="239">
        <f>IF(N760="nulová",J760,0)</f>
        <v>0</v>
      </c>
      <c r="BJ760" s="18" t="s">
        <v>87</v>
      </c>
      <c r="BK760" s="239">
        <f>ROUND(I760*H760,2)</f>
        <v>0</v>
      </c>
      <c r="BL760" s="18" t="s">
        <v>135</v>
      </c>
      <c r="BM760" s="238" t="s">
        <v>773</v>
      </c>
    </row>
    <row r="761" s="14" customFormat="1">
      <c r="A761" s="14"/>
      <c r="B761" s="268"/>
      <c r="C761" s="269"/>
      <c r="D761" s="254" t="s">
        <v>179</v>
      </c>
      <c r="E761" s="270" t="s">
        <v>1</v>
      </c>
      <c r="F761" s="271" t="s">
        <v>730</v>
      </c>
      <c r="G761" s="269"/>
      <c r="H761" s="272">
        <v>403.55599999999998</v>
      </c>
      <c r="I761" s="273"/>
      <c r="J761" s="269"/>
      <c r="K761" s="269"/>
      <c r="L761" s="274"/>
      <c r="M761" s="275"/>
      <c r="N761" s="276"/>
      <c r="O761" s="276"/>
      <c r="P761" s="276"/>
      <c r="Q761" s="276"/>
      <c r="R761" s="276"/>
      <c r="S761" s="276"/>
      <c r="T761" s="277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78" t="s">
        <v>179</v>
      </c>
      <c r="AU761" s="278" t="s">
        <v>89</v>
      </c>
      <c r="AV761" s="14" t="s">
        <v>89</v>
      </c>
      <c r="AW761" s="14" t="s">
        <v>35</v>
      </c>
      <c r="AX761" s="14" t="s">
        <v>87</v>
      </c>
      <c r="AY761" s="278" t="s">
        <v>121</v>
      </c>
    </row>
    <row r="762" s="11" customFormat="1" ht="22.8" customHeight="1">
      <c r="A762" s="11"/>
      <c r="B762" s="213"/>
      <c r="C762" s="214"/>
      <c r="D762" s="215" t="s">
        <v>78</v>
      </c>
      <c r="E762" s="252" t="s">
        <v>774</v>
      </c>
      <c r="F762" s="252" t="s">
        <v>775</v>
      </c>
      <c r="G762" s="214"/>
      <c r="H762" s="214"/>
      <c r="I762" s="217"/>
      <c r="J762" s="253">
        <f>BK762</f>
        <v>0</v>
      </c>
      <c r="K762" s="214"/>
      <c r="L762" s="219"/>
      <c r="M762" s="220"/>
      <c r="N762" s="221"/>
      <c r="O762" s="221"/>
      <c r="P762" s="222">
        <f>P763</f>
        <v>0</v>
      </c>
      <c r="Q762" s="221"/>
      <c r="R762" s="222">
        <f>R763</f>
        <v>0</v>
      </c>
      <c r="S762" s="221"/>
      <c r="T762" s="223">
        <f>T763</f>
        <v>0</v>
      </c>
      <c r="U762" s="11"/>
      <c r="V762" s="11"/>
      <c r="W762" s="11"/>
      <c r="X762" s="11"/>
      <c r="Y762" s="11"/>
      <c r="Z762" s="11"/>
      <c r="AA762" s="11"/>
      <c r="AB762" s="11"/>
      <c r="AC762" s="11"/>
      <c r="AD762" s="11"/>
      <c r="AE762" s="11"/>
      <c r="AR762" s="224" t="s">
        <v>87</v>
      </c>
      <c r="AT762" s="225" t="s">
        <v>78</v>
      </c>
      <c r="AU762" s="225" t="s">
        <v>87</v>
      </c>
      <c r="AY762" s="224" t="s">
        <v>121</v>
      </c>
      <c r="BK762" s="226">
        <f>BK763</f>
        <v>0</v>
      </c>
    </row>
    <row r="763" s="2" customFormat="1" ht="21.75" customHeight="1">
      <c r="A763" s="39"/>
      <c r="B763" s="40"/>
      <c r="C763" s="227" t="s">
        <v>776</v>
      </c>
      <c r="D763" s="227" t="s">
        <v>122</v>
      </c>
      <c r="E763" s="228" t="s">
        <v>777</v>
      </c>
      <c r="F763" s="229" t="s">
        <v>778</v>
      </c>
      <c r="G763" s="230" t="s">
        <v>350</v>
      </c>
      <c r="H763" s="231">
        <v>1176.75</v>
      </c>
      <c r="I763" s="232"/>
      <c r="J763" s="233">
        <f>ROUND(I763*H763,2)</f>
        <v>0</v>
      </c>
      <c r="K763" s="229" t="s">
        <v>175</v>
      </c>
      <c r="L763" s="45"/>
      <c r="M763" s="234" t="s">
        <v>1</v>
      </c>
      <c r="N763" s="235" t="s">
        <v>44</v>
      </c>
      <c r="O763" s="92"/>
      <c r="P763" s="236">
        <f>O763*H763</f>
        <v>0</v>
      </c>
      <c r="Q763" s="236">
        <v>0</v>
      </c>
      <c r="R763" s="236">
        <f>Q763*H763</f>
        <v>0</v>
      </c>
      <c r="S763" s="236">
        <v>0</v>
      </c>
      <c r="T763" s="237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38" t="s">
        <v>135</v>
      </c>
      <c r="AT763" s="238" t="s">
        <v>122</v>
      </c>
      <c r="AU763" s="238" t="s">
        <v>89</v>
      </c>
      <c r="AY763" s="18" t="s">
        <v>121</v>
      </c>
      <c r="BE763" s="239">
        <f>IF(N763="základní",J763,0)</f>
        <v>0</v>
      </c>
      <c r="BF763" s="239">
        <f>IF(N763="snížená",J763,0)</f>
        <v>0</v>
      </c>
      <c r="BG763" s="239">
        <f>IF(N763="zákl. přenesená",J763,0)</f>
        <v>0</v>
      </c>
      <c r="BH763" s="239">
        <f>IF(N763="sníž. přenesená",J763,0)</f>
        <v>0</v>
      </c>
      <c r="BI763" s="239">
        <f>IF(N763="nulová",J763,0)</f>
        <v>0</v>
      </c>
      <c r="BJ763" s="18" t="s">
        <v>87</v>
      </c>
      <c r="BK763" s="239">
        <f>ROUND(I763*H763,2)</f>
        <v>0</v>
      </c>
      <c r="BL763" s="18" t="s">
        <v>135</v>
      </c>
      <c r="BM763" s="238" t="s">
        <v>779</v>
      </c>
    </row>
    <row r="764" s="11" customFormat="1" ht="25.92" customHeight="1">
      <c r="A764" s="11"/>
      <c r="B764" s="213"/>
      <c r="C764" s="214"/>
      <c r="D764" s="215" t="s">
        <v>78</v>
      </c>
      <c r="E764" s="216" t="s">
        <v>780</v>
      </c>
      <c r="F764" s="216" t="s">
        <v>781</v>
      </c>
      <c r="G764" s="214"/>
      <c r="H764" s="214"/>
      <c r="I764" s="217"/>
      <c r="J764" s="218">
        <f>BK764</f>
        <v>0</v>
      </c>
      <c r="K764" s="214"/>
      <c r="L764" s="219"/>
      <c r="M764" s="220"/>
      <c r="N764" s="221"/>
      <c r="O764" s="221"/>
      <c r="P764" s="222">
        <f>P765+P769</f>
        <v>0</v>
      </c>
      <c r="Q764" s="221"/>
      <c r="R764" s="222">
        <f>R765+R769</f>
        <v>0.46551999999999999</v>
      </c>
      <c r="S764" s="221"/>
      <c r="T764" s="223">
        <f>T765+T769</f>
        <v>0</v>
      </c>
      <c r="U764" s="11"/>
      <c r="V764" s="11"/>
      <c r="W764" s="11"/>
      <c r="X764" s="11"/>
      <c r="Y764" s="11"/>
      <c r="Z764" s="11"/>
      <c r="AA764" s="11"/>
      <c r="AB764" s="11"/>
      <c r="AC764" s="11"/>
      <c r="AD764" s="11"/>
      <c r="AE764" s="11"/>
      <c r="AR764" s="224" t="s">
        <v>89</v>
      </c>
      <c r="AT764" s="225" t="s">
        <v>78</v>
      </c>
      <c r="AU764" s="225" t="s">
        <v>79</v>
      </c>
      <c r="AY764" s="224" t="s">
        <v>121</v>
      </c>
      <c r="BK764" s="226">
        <f>BK765+BK769</f>
        <v>0</v>
      </c>
    </row>
    <row r="765" s="11" customFormat="1" ht="22.8" customHeight="1">
      <c r="A765" s="11"/>
      <c r="B765" s="213"/>
      <c r="C765" s="214"/>
      <c r="D765" s="215" t="s">
        <v>78</v>
      </c>
      <c r="E765" s="252" t="s">
        <v>782</v>
      </c>
      <c r="F765" s="252" t="s">
        <v>783</v>
      </c>
      <c r="G765" s="214"/>
      <c r="H765" s="214"/>
      <c r="I765" s="217"/>
      <c r="J765" s="253">
        <f>BK765</f>
        <v>0</v>
      </c>
      <c r="K765" s="214"/>
      <c r="L765" s="219"/>
      <c r="M765" s="220"/>
      <c r="N765" s="221"/>
      <c r="O765" s="221"/>
      <c r="P765" s="222">
        <f>SUM(P766:P768)</f>
        <v>0</v>
      </c>
      <c r="Q765" s="221"/>
      <c r="R765" s="222">
        <f>SUM(R766:R768)</f>
        <v>0.30640000000000001</v>
      </c>
      <c r="S765" s="221"/>
      <c r="T765" s="223">
        <f>SUM(T766:T768)</f>
        <v>0</v>
      </c>
      <c r="U765" s="11"/>
      <c r="V765" s="11"/>
      <c r="W765" s="11"/>
      <c r="X765" s="11"/>
      <c r="Y765" s="11"/>
      <c r="Z765" s="11"/>
      <c r="AA765" s="11"/>
      <c r="AB765" s="11"/>
      <c r="AC765" s="11"/>
      <c r="AD765" s="11"/>
      <c r="AE765" s="11"/>
      <c r="AR765" s="224" t="s">
        <v>89</v>
      </c>
      <c r="AT765" s="225" t="s">
        <v>78</v>
      </c>
      <c r="AU765" s="225" t="s">
        <v>87</v>
      </c>
      <c r="AY765" s="224" t="s">
        <v>121</v>
      </c>
      <c r="BK765" s="226">
        <f>SUM(BK766:BK768)</f>
        <v>0</v>
      </c>
    </row>
    <row r="766" s="2" customFormat="1" ht="21.75" customHeight="1">
      <c r="A766" s="39"/>
      <c r="B766" s="40"/>
      <c r="C766" s="227" t="s">
        <v>784</v>
      </c>
      <c r="D766" s="227" t="s">
        <v>122</v>
      </c>
      <c r="E766" s="228" t="s">
        <v>785</v>
      </c>
      <c r="F766" s="229" t="s">
        <v>786</v>
      </c>
      <c r="G766" s="230" t="s">
        <v>174</v>
      </c>
      <c r="H766" s="231">
        <v>383</v>
      </c>
      <c r="I766" s="232"/>
      <c r="J766" s="233">
        <f>ROUND(I766*H766,2)</f>
        <v>0</v>
      </c>
      <c r="K766" s="229" t="s">
        <v>175</v>
      </c>
      <c r="L766" s="45"/>
      <c r="M766" s="234" t="s">
        <v>1</v>
      </c>
      <c r="N766" s="235" t="s">
        <v>44</v>
      </c>
      <c r="O766" s="92"/>
      <c r="P766" s="236">
        <f>O766*H766</f>
        <v>0</v>
      </c>
      <c r="Q766" s="236">
        <v>0.00080000000000000004</v>
      </c>
      <c r="R766" s="236">
        <f>Q766*H766</f>
        <v>0.30640000000000001</v>
      </c>
      <c r="S766" s="236">
        <v>0</v>
      </c>
      <c r="T766" s="237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38" t="s">
        <v>335</v>
      </c>
      <c r="AT766" s="238" t="s">
        <v>122</v>
      </c>
      <c r="AU766" s="238" t="s">
        <v>89</v>
      </c>
      <c r="AY766" s="18" t="s">
        <v>121</v>
      </c>
      <c r="BE766" s="239">
        <f>IF(N766="základní",J766,0)</f>
        <v>0</v>
      </c>
      <c r="BF766" s="239">
        <f>IF(N766="snížená",J766,0)</f>
        <v>0</v>
      </c>
      <c r="BG766" s="239">
        <f>IF(N766="zákl. přenesená",J766,0)</f>
        <v>0</v>
      </c>
      <c r="BH766" s="239">
        <f>IF(N766="sníž. přenesená",J766,0)</f>
        <v>0</v>
      </c>
      <c r="BI766" s="239">
        <f>IF(N766="nulová",J766,0)</f>
        <v>0</v>
      </c>
      <c r="BJ766" s="18" t="s">
        <v>87</v>
      </c>
      <c r="BK766" s="239">
        <f>ROUND(I766*H766,2)</f>
        <v>0</v>
      </c>
      <c r="BL766" s="18" t="s">
        <v>335</v>
      </c>
      <c r="BM766" s="238" t="s">
        <v>787</v>
      </c>
    </row>
    <row r="767" s="2" customFormat="1">
      <c r="A767" s="39"/>
      <c r="B767" s="40"/>
      <c r="C767" s="41"/>
      <c r="D767" s="254" t="s">
        <v>177</v>
      </c>
      <c r="E767" s="41"/>
      <c r="F767" s="255" t="s">
        <v>178</v>
      </c>
      <c r="G767" s="41"/>
      <c r="H767" s="41"/>
      <c r="I767" s="145"/>
      <c r="J767" s="41"/>
      <c r="K767" s="41"/>
      <c r="L767" s="45"/>
      <c r="M767" s="256"/>
      <c r="N767" s="257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177</v>
      </c>
      <c r="AU767" s="18" t="s">
        <v>89</v>
      </c>
    </row>
    <row r="768" s="14" customFormat="1">
      <c r="A768" s="14"/>
      <c r="B768" s="268"/>
      <c r="C768" s="269"/>
      <c r="D768" s="254" t="s">
        <v>179</v>
      </c>
      <c r="E768" s="270" t="s">
        <v>1</v>
      </c>
      <c r="F768" s="271" t="s">
        <v>788</v>
      </c>
      <c r="G768" s="269"/>
      <c r="H768" s="272">
        <v>383</v>
      </c>
      <c r="I768" s="273"/>
      <c r="J768" s="269"/>
      <c r="K768" s="269"/>
      <c r="L768" s="274"/>
      <c r="M768" s="275"/>
      <c r="N768" s="276"/>
      <c r="O768" s="276"/>
      <c r="P768" s="276"/>
      <c r="Q768" s="276"/>
      <c r="R768" s="276"/>
      <c r="S768" s="276"/>
      <c r="T768" s="277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78" t="s">
        <v>179</v>
      </c>
      <c r="AU768" s="278" t="s">
        <v>89</v>
      </c>
      <c r="AV768" s="14" t="s">
        <v>89</v>
      </c>
      <c r="AW768" s="14" t="s">
        <v>35</v>
      </c>
      <c r="AX768" s="14" t="s">
        <v>87</v>
      </c>
      <c r="AY768" s="278" t="s">
        <v>121</v>
      </c>
    </row>
    <row r="769" s="11" customFormat="1" ht="22.8" customHeight="1">
      <c r="A769" s="11"/>
      <c r="B769" s="213"/>
      <c r="C769" s="214"/>
      <c r="D769" s="215" t="s">
        <v>78</v>
      </c>
      <c r="E769" s="252" t="s">
        <v>789</v>
      </c>
      <c r="F769" s="252" t="s">
        <v>790</v>
      </c>
      <c r="G769" s="214"/>
      <c r="H769" s="214"/>
      <c r="I769" s="217"/>
      <c r="J769" s="253">
        <f>BK769</f>
        <v>0</v>
      </c>
      <c r="K769" s="214"/>
      <c r="L769" s="219"/>
      <c r="M769" s="220"/>
      <c r="N769" s="221"/>
      <c r="O769" s="221"/>
      <c r="P769" s="222">
        <f>SUM(P770:P771)</f>
        <v>0</v>
      </c>
      <c r="Q769" s="221"/>
      <c r="R769" s="222">
        <f>SUM(R770:R771)</f>
        <v>0.15911999999999998</v>
      </c>
      <c r="S769" s="221"/>
      <c r="T769" s="223">
        <f>SUM(T770:T771)</f>
        <v>0</v>
      </c>
      <c r="U769" s="11"/>
      <c r="V769" s="11"/>
      <c r="W769" s="11"/>
      <c r="X769" s="11"/>
      <c r="Y769" s="11"/>
      <c r="Z769" s="11"/>
      <c r="AA769" s="11"/>
      <c r="AB769" s="11"/>
      <c r="AC769" s="11"/>
      <c r="AD769" s="11"/>
      <c r="AE769" s="11"/>
      <c r="AR769" s="224" t="s">
        <v>89</v>
      </c>
      <c r="AT769" s="225" t="s">
        <v>78</v>
      </c>
      <c r="AU769" s="225" t="s">
        <v>87</v>
      </c>
      <c r="AY769" s="224" t="s">
        <v>121</v>
      </c>
      <c r="BK769" s="226">
        <f>SUM(BK770:BK771)</f>
        <v>0</v>
      </c>
    </row>
    <row r="770" s="2" customFormat="1" ht="16.5" customHeight="1">
      <c r="A770" s="39"/>
      <c r="B770" s="40"/>
      <c r="C770" s="227" t="s">
        <v>791</v>
      </c>
      <c r="D770" s="227" t="s">
        <v>122</v>
      </c>
      <c r="E770" s="228" t="s">
        <v>792</v>
      </c>
      <c r="F770" s="229" t="s">
        <v>793</v>
      </c>
      <c r="G770" s="230" t="s">
        <v>154</v>
      </c>
      <c r="H770" s="231">
        <v>6</v>
      </c>
      <c r="I770" s="232"/>
      <c r="J770" s="233">
        <f>ROUND(I770*H770,2)</f>
        <v>0</v>
      </c>
      <c r="K770" s="229" t="s">
        <v>175</v>
      </c>
      <c r="L770" s="45"/>
      <c r="M770" s="234" t="s">
        <v>1</v>
      </c>
      <c r="N770" s="235" t="s">
        <v>44</v>
      </c>
      <c r="O770" s="92"/>
      <c r="P770" s="236">
        <f>O770*H770</f>
        <v>0</v>
      </c>
      <c r="Q770" s="236">
        <v>0.026519999999999998</v>
      </c>
      <c r="R770" s="236">
        <f>Q770*H770</f>
        <v>0.15911999999999998</v>
      </c>
      <c r="S770" s="236">
        <v>0</v>
      </c>
      <c r="T770" s="237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38" t="s">
        <v>335</v>
      </c>
      <c r="AT770" s="238" t="s">
        <v>122</v>
      </c>
      <c r="AU770" s="238" t="s">
        <v>89</v>
      </c>
      <c r="AY770" s="18" t="s">
        <v>121</v>
      </c>
      <c r="BE770" s="239">
        <f>IF(N770="základní",J770,0)</f>
        <v>0</v>
      </c>
      <c r="BF770" s="239">
        <f>IF(N770="snížená",J770,0)</f>
        <v>0</v>
      </c>
      <c r="BG770" s="239">
        <f>IF(N770="zákl. přenesená",J770,0)</f>
        <v>0</v>
      </c>
      <c r="BH770" s="239">
        <f>IF(N770="sníž. přenesená",J770,0)</f>
        <v>0</v>
      </c>
      <c r="BI770" s="239">
        <f>IF(N770="nulová",J770,0)</f>
        <v>0</v>
      </c>
      <c r="BJ770" s="18" t="s">
        <v>87</v>
      </c>
      <c r="BK770" s="239">
        <f>ROUND(I770*H770,2)</f>
        <v>0</v>
      </c>
      <c r="BL770" s="18" t="s">
        <v>335</v>
      </c>
      <c r="BM770" s="238" t="s">
        <v>794</v>
      </c>
    </row>
    <row r="771" s="2" customFormat="1">
      <c r="A771" s="39"/>
      <c r="B771" s="40"/>
      <c r="C771" s="41"/>
      <c r="D771" s="254" t="s">
        <v>177</v>
      </c>
      <c r="E771" s="41"/>
      <c r="F771" s="255" t="s">
        <v>178</v>
      </c>
      <c r="G771" s="41"/>
      <c r="H771" s="41"/>
      <c r="I771" s="145"/>
      <c r="J771" s="41"/>
      <c r="K771" s="41"/>
      <c r="L771" s="45"/>
      <c r="M771" s="311"/>
      <c r="N771" s="312"/>
      <c r="O771" s="242"/>
      <c r="P771" s="242"/>
      <c r="Q771" s="242"/>
      <c r="R771" s="242"/>
      <c r="S771" s="242"/>
      <c r="T771" s="31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177</v>
      </c>
      <c r="AU771" s="18" t="s">
        <v>89</v>
      </c>
    </row>
    <row r="772" s="2" customFormat="1" ht="6.96" customHeight="1">
      <c r="A772" s="39"/>
      <c r="B772" s="67"/>
      <c r="C772" s="68"/>
      <c r="D772" s="68"/>
      <c r="E772" s="68"/>
      <c r="F772" s="68"/>
      <c r="G772" s="68"/>
      <c r="H772" s="68"/>
      <c r="I772" s="184"/>
      <c r="J772" s="68"/>
      <c r="K772" s="68"/>
      <c r="L772" s="45"/>
      <c r="M772" s="39"/>
      <c r="O772" s="39"/>
      <c r="P772" s="39"/>
      <c r="Q772" s="39"/>
      <c r="R772" s="39"/>
      <c r="S772" s="39"/>
      <c r="T772" s="39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</row>
  </sheetData>
  <sheetProtection sheet="1" autoFilter="0" formatColumns="0" formatRows="0" objects="1" scenarios="1" spinCount="100000" saltValue="LyiZmzm03ulySJ5GfFwgD5k1DpjQdIUkPV1VfV6CdYKGRWLeBv9NeQqkFdTc1Wvmo/uMLX2BloVpct0omBHmSQ==" hashValue="yrc8YcJ3NsIYjmgmSPeJX4Ca4i5PmEdc4oAoHLYs+ZC1q4ycggtgSgrgO3Ch/gx/qdI/DDxJcBvLWa1z4f+XKQ==" algorithmName="SHA-512" password="CC35"/>
  <autoFilter ref="C127:K77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96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Chodníky ul. Zahájská v Litomyšli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97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795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37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ROUND((SUM(BE118:BE121)),  2)</f>
        <v>0</v>
      </c>
      <c r="G33" s="39"/>
      <c r="H33" s="39"/>
      <c r="I33" s="163">
        <v>0.20999999999999999</v>
      </c>
      <c r="J33" s="162">
        <f>ROUND(((SUM(BE118:BE121))*I33),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62">
        <f>ROUND((SUM(BF118:BF121)),  2)</f>
        <v>0</v>
      </c>
      <c r="G34" s="39"/>
      <c r="H34" s="39"/>
      <c r="I34" s="163">
        <v>0.14999999999999999</v>
      </c>
      <c r="J34" s="162">
        <f>ROUND(((SUM(BF118:BF121))*I34),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ROUND((SUM(BG118:BG121)),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ROUND((SUM(BH118:BH121)),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ROUND((SUM(BI118:BI121)),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Chodníky ul. Zahájská v Litomyšli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97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400 - Veřejné osvětlení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Litomyšl</v>
      </c>
      <c r="G89" s="41"/>
      <c r="H89" s="41"/>
      <c r="I89" s="148" t="s">
        <v>22</v>
      </c>
      <c r="J89" s="80" t="str">
        <f>IF(J12="","",J12)</f>
        <v>15. 7. 2020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Město Litomyšl, Bří Šťastných 1000,  Litomyšl</v>
      </c>
      <c r="G91" s="41"/>
      <c r="H91" s="41"/>
      <c r="I91" s="148" t="s">
        <v>31</v>
      </c>
      <c r="J91" s="37" t="str">
        <f>E21</f>
        <v>Prodin a.s.,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36</v>
      </c>
      <c r="J92" s="37" t="str">
        <f>E24</f>
        <v>Bc. Lenka Ledvinková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100</v>
      </c>
      <c r="D94" s="190"/>
      <c r="E94" s="190"/>
      <c r="F94" s="190"/>
      <c r="G94" s="190"/>
      <c r="H94" s="190"/>
      <c r="I94" s="191"/>
      <c r="J94" s="192" t="s">
        <v>101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102</v>
      </c>
      <c r="D96" s="41"/>
      <c r="E96" s="41"/>
      <c r="F96" s="41"/>
      <c r="G96" s="41"/>
      <c r="H96" s="41"/>
      <c r="I96" s="145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94"/>
      <c r="C97" s="195"/>
      <c r="D97" s="196" t="s">
        <v>796</v>
      </c>
      <c r="E97" s="197"/>
      <c r="F97" s="197"/>
      <c r="G97" s="197"/>
      <c r="H97" s="197"/>
      <c r="I97" s="198"/>
      <c r="J97" s="199">
        <f>J119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45"/>
      <c r="C98" s="246"/>
      <c r="D98" s="247" t="s">
        <v>797</v>
      </c>
      <c r="E98" s="248"/>
      <c r="F98" s="248"/>
      <c r="G98" s="248"/>
      <c r="H98" s="248"/>
      <c r="I98" s="249"/>
      <c r="J98" s="250">
        <f>J120</f>
        <v>0</v>
      </c>
      <c r="K98" s="246"/>
      <c r="L98" s="251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145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184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187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105</v>
      </c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88" t="str">
        <f>E7</f>
        <v>Chodníky ul. Zahájská v Litomyšli</v>
      </c>
      <c r="F108" s="33"/>
      <c r="G108" s="33"/>
      <c r="H108" s="33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97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400 - Veřejné osvětlení</v>
      </c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Litomyšl</v>
      </c>
      <c r="G112" s="41"/>
      <c r="H112" s="41"/>
      <c r="I112" s="148" t="s">
        <v>22</v>
      </c>
      <c r="J112" s="80" t="str">
        <f>IF(J12="","",J12)</f>
        <v>15. 7. 2020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24</v>
      </c>
      <c r="D114" s="41"/>
      <c r="E114" s="41"/>
      <c r="F114" s="28" t="str">
        <f>E15</f>
        <v xml:space="preserve">Město Litomyšl, Bří Šťastných 1000,  Litomyšl</v>
      </c>
      <c r="G114" s="41"/>
      <c r="H114" s="41"/>
      <c r="I114" s="148" t="s">
        <v>31</v>
      </c>
      <c r="J114" s="37" t="str">
        <f>E21</f>
        <v>Prodin a.s., Pardubice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29</v>
      </c>
      <c r="D115" s="41"/>
      <c r="E115" s="41"/>
      <c r="F115" s="28" t="str">
        <f>IF(E18="","",E18)</f>
        <v>Vyplň údaj</v>
      </c>
      <c r="G115" s="41"/>
      <c r="H115" s="41"/>
      <c r="I115" s="148" t="s">
        <v>36</v>
      </c>
      <c r="J115" s="37" t="str">
        <f>E24</f>
        <v>Bc. Lenka Ledvinková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0" customFormat="1" ht="29.28" customHeight="1">
      <c r="A117" s="201"/>
      <c r="B117" s="202"/>
      <c r="C117" s="203" t="s">
        <v>106</v>
      </c>
      <c r="D117" s="204" t="s">
        <v>64</v>
      </c>
      <c r="E117" s="204" t="s">
        <v>60</v>
      </c>
      <c r="F117" s="204" t="s">
        <v>61</v>
      </c>
      <c r="G117" s="204" t="s">
        <v>107</v>
      </c>
      <c r="H117" s="204" t="s">
        <v>108</v>
      </c>
      <c r="I117" s="205" t="s">
        <v>109</v>
      </c>
      <c r="J117" s="204" t="s">
        <v>101</v>
      </c>
      <c r="K117" s="206" t="s">
        <v>110</v>
      </c>
      <c r="L117" s="207"/>
      <c r="M117" s="101" t="s">
        <v>1</v>
      </c>
      <c r="N117" s="102" t="s">
        <v>43</v>
      </c>
      <c r="O117" s="102" t="s">
        <v>111</v>
      </c>
      <c r="P117" s="102" t="s">
        <v>112</v>
      </c>
      <c r="Q117" s="102" t="s">
        <v>113</v>
      </c>
      <c r="R117" s="102" t="s">
        <v>114</v>
      </c>
      <c r="S117" s="102" t="s">
        <v>115</v>
      </c>
      <c r="T117" s="103" t="s">
        <v>116</v>
      </c>
      <c r="U117" s="201"/>
      <c r="V117" s="201"/>
      <c r="W117" s="201"/>
      <c r="X117" s="201"/>
      <c r="Y117" s="201"/>
      <c r="Z117" s="201"/>
      <c r="AA117" s="201"/>
      <c r="AB117" s="201"/>
      <c r="AC117" s="201"/>
      <c r="AD117" s="201"/>
      <c r="AE117" s="201"/>
    </row>
    <row r="118" s="2" customFormat="1" ht="22.8" customHeight="1">
      <c r="A118" s="39"/>
      <c r="B118" s="40"/>
      <c r="C118" s="108" t="s">
        <v>117</v>
      </c>
      <c r="D118" s="41"/>
      <c r="E118" s="41"/>
      <c r="F118" s="41"/>
      <c r="G118" s="41"/>
      <c r="H118" s="41"/>
      <c r="I118" s="145"/>
      <c r="J118" s="208">
        <f>BK118</f>
        <v>0</v>
      </c>
      <c r="K118" s="41"/>
      <c r="L118" s="45"/>
      <c r="M118" s="104"/>
      <c r="N118" s="209"/>
      <c r="O118" s="105"/>
      <c r="P118" s="210">
        <f>P119</f>
        <v>0</v>
      </c>
      <c r="Q118" s="105"/>
      <c r="R118" s="210">
        <f>R119</f>
        <v>0</v>
      </c>
      <c r="S118" s="105"/>
      <c r="T118" s="21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78</v>
      </c>
      <c r="AU118" s="18" t="s">
        <v>103</v>
      </c>
      <c r="BK118" s="212">
        <f>BK119</f>
        <v>0</v>
      </c>
    </row>
    <row r="119" s="11" customFormat="1" ht="25.92" customHeight="1">
      <c r="A119" s="11"/>
      <c r="B119" s="213"/>
      <c r="C119" s="214"/>
      <c r="D119" s="215" t="s">
        <v>78</v>
      </c>
      <c r="E119" s="216" t="s">
        <v>169</v>
      </c>
      <c r="F119" s="216" t="s">
        <v>169</v>
      </c>
      <c r="G119" s="214"/>
      <c r="H119" s="214"/>
      <c r="I119" s="217"/>
      <c r="J119" s="218">
        <f>BK119</f>
        <v>0</v>
      </c>
      <c r="K119" s="214"/>
      <c r="L119" s="219"/>
      <c r="M119" s="220"/>
      <c r="N119" s="221"/>
      <c r="O119" s="221"/>
      <c r="P119" s="222">
        <f>P120</f>
        <v>0</v>
      </c>
      <c r="Q119" s="221"/>
      <c r="R119" s="222">
        <f>R120</f>
        <v>0</v>
      </c>
      <c r="S119" s="221"/>
      <c r="T119" s="223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24" t="s">
        <v>87</v>
      </c>
      <c r="AT119" s="225" t="s">
        <v>78</v>
      </c>
      <c r="AU119" s="225" t="s">
        <v>79</v>
      </c>
      <c r="AY119" s="224" t="s">
        <v>121</v>
      </c>
      <c r="BK119" s="226">
        <f>BK120</f>
        <v>0</v>
      </c>
    </row>
    <row r="120" s="11" customFormat="1" ht="22.8" customHeight="1">
      <c r="A120" s="11"/>
      <c r="B120" s="213"/>
      <c r="C120" s="214"/>
      <c r="D120" s="215" t="s">
        <v>78</v>
      </c>
      <c r="E120" s="252" t="s">
        <v>798</v>
      </c>
      <c r="F120" s="252" t="s">
        <v>94</v>
      </c>
      <c r="G120" s="214"/>
      <c r="H120" s="214"/>
      <c r="I120" s="217"/>
      <c r="J120" s="253">
        <f>BK120</f>
        <v>0</v>
      </c>
      <c r="K120" s="214"/>
      <c r="L120" s="219"/>
      <c r="M120" s="220"/>
      <c r="N120" s="221"/>
      <c r="O120" s="221"/>
      <c r="P120" s="222">
        <f>P121</f>
        <v>0</v>
      </c>
      <c r="Q120" s="221"/>
      <c r="R120" s="222">
        <f>R121</f>
        <v>0</v>
      </c>
      <c r="S120" s="221"/>
      <c r="T120" s="223">
        <f>T121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24" t="s">
        <v>87</v>
      </c>
      <c r="AT120" s="225" t="s">
        <v>78</v>
      </c>
      <c r="AU120" s="225" t="s">
        <v>87</v>
      </c>
      <c r="AY120" s="224" t="s">
        <v>121</v>
      </c>
      <c r="BK120" s="226">
        <f>BK121</f>
        <v>0</v>
      </c>
    </row>
    <row r="121" s="2" customFormat="1" ht="16.5" customHeight="1">
      <c r="A121" s="39"/>
      <c r="B121" s="40"/>
      <c r="C121" s="227" t="s">
        <v>87</v>
      </c>
      <c r="D121" s="227" t="s">
        <v>122</v>
      </c>
      <c r="E121" s="228" t="s">
        <v>799</v>
      </c>
      <c r="F121" s="229" t="s">
        <v>800</v>
      </c>
      <c r="G121" s="230" t="s">
        <v>125</v>
      </c>
      <c r="H121" s="231">
        <v>1</v>
      </c>
      <c r="I121" s="232"/>
      <c r="J121" s="233">
        <f>ROUND(I121*H121,2)</f>
        <v>0</v>
      </c>
      <c r="K121" s="229" t="s">
        <v>1</v>
      </c>
      <c r="L121" s="45"/>
      <c r="M121" s="240" t="s">
        <v>1</v>
      </c>
      <c r="N121" s="241" t="s">
        <v>44</v>
      </c>
      <c r="O121" s="242"/>
      <c r="P121" s="243">
        <f>O121*H121</f>
        <v>0</v>
      </c>
      <c r="Q121" s="243">
        <v>0</v>
      </c>
      <c r="R121" s="243">
        <f>Q121*H121</f>
        <v>0</v>
      </c>
      <c r="S121" s="243">
        <v>0</v>
      </c>
      <c r="T121" s="24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8" t="s">
        <v>135</v>
      </c>
      <c r="AT121" s="238" t="s">
        <v>122</v>
      </c>
      <c r="AU121" s="238" t="s">
        <v>89</v>
      </c>
      <c r="AY121" s="18" t="s">
        <v>121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8" t="s">
        <v>87</v>
      </c>
      <c r="BK121" s="239">
        <f>ROUND(I121*H121,2)</f>
        <v>0</v>
      </c>
      <c r="BL121" s="18" t="s">
        <v>135</v>
      </c>
      <c r="BM121" s="238" t="s">
        <v>801</v>
      </c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184"/>
      <c r="J122" s="68"/>
      <c r="K122" s="68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pKaayJO7hHV4WjL9lZOFn/yQQ7fDpG90JG1j7FXW/FkuAwV4iMCMqQgtzv0uNaOBr+20glvgF7vkqZHMFIliEA==" hashValue="wvh0ACQvtdFIITwwxV31XhItP6nSpTGVg22L+cwdgh4zViz/dz5ky7dtnHf86bYKQIvMuogrI7iK43d+1bsrQg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Zajíčková</dc:creator>
  <cp:lastModifiedBy>Hana Zajíčková</cp:lastModifiedBy>
  <dcterms:created xsi:type="dcterms:W3CDTF">2020-07-29T06:33:28Z</dcterms:created>
  <dcterms:modified xsi:type="dcterms:W3CDTF">2020-07-29T06:33:34Z</dcterms:modified>
</cp:coreProperties>
</file>